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Šios_darbaknygės"/>
  <mc:AlternateContent xmlns:mc="http://schemas.openxmlformats.org/markup-compatibility/2006">
    <mc:Choice Requires="x15">
      <x15ac:absPath xmlns:x15ac="http://schemas.microsoft.com/office/spreadsheetml/2010/11/ac" url="C:\Users\sirvi\Desktop\Strategija 2023-2027\Kvietimas Nr. 3_infrastruktūra\kvietimo nr.3 dokumentai\"/>
    </mc:Choice>
  </mc:AlternateContent>
  <xr:revisionPtr revIDLastSave="0" documentId="13_ncr:1_{23473FF7-94A8-4CF6-A39D-EA02BC299615}" xr6:coauthVersionLast="47" xr6:coauthVersionMax="47" xr10:uidLastSave="{00000000-0000-0000-0000-000000000000}"/>
  <bookViews>
    <workbookView xWindow="-120" yWindow="-120" windowWidth="29040" windowHeight="15720" firstSheet="1" activeTab="4"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8" l="1"/>
  <c r="E17" i="5" l="1"/>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E11" i="5"/>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E27" i="5"/>
  <c r="E48" i="5"/>
  <c r="G48" i="5"/>
  <c r="H48" i="5"/>
  <c r="I48" i="5" s="1"/>
  <c r="E52" i="5"/>
  <c r="H52" i="5"/>
  <c r="I52" i="5" s="1"/>
  <c r="J10" i="18" s="1"/>
  <c r="H11" i="5"/>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11" i="5" l="1"/>
  <c r="I12" i="5"/>
  <c r="I23" i="5"/>
  <c r="I22" i="5"/>
  <c r="I4" i="5"/>
  <c r="I10" i="5" l="1"/>
  <c r="I24" i="5" l="1"/>
  <c r="I51" i="5"/>
  <c r="I46" i="5"/>
  <c r="I35" i="5"/>
  <c r="I54" i="5" l="1"/>
  <c r="I58" i="5" s="1"/>
  <c r="I59" i="5" s="1"/>
  <c r="E5" i="18" s="1"/>
</calcChain>
</file>

<file path=xl/sharedStrings.xml><?xml version="1.0" encoding="utf-8"?>
<sst xmlns="http://schemas.openxmlformats.org/spreadsheetml/2006/main" count="698" uniqueCount="656">
  <si>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</si>
  <si>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</si>
  <si>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</si>
  <si>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</si>
  <si>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</si>
  <si>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</si>
  <si>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</si>
  <si>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</si>
  <si>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</si>
  <si>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</si>
  <si>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</si>
  <si>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</si>
  <si>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</si>
  <si>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</si>
  <si>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</si>
  <si>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</si>
  <si>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</si>
  <si>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</si>
  <si>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</si>
  <si>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</si>
  <si>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</si>
  <si>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</si>
  <si>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</si>
  <si>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</si>
  <si>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</si>
  <si>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</si>
  <si>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</si>
  <si>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</si>
  <si>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</si>
  <si>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</si>
  <si>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</si>
  <si>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</si>
  <si>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</si>
  <si>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</si>
  <si>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</si>
  <si>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</si>
  <si>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</si>
  <si>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</si>
  <si>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</si>
  <si>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</si>
  <si>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</si>
  <si>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</si>
  <si>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</si>
  <si>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</si>
  <si>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</si>
  <si>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</si>
  <si>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</si>
  <si>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</si>
  <si>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</si>
  <si>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</si>
  <si>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</si>
  <si>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</si>
  <si>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</si>
  <si>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</si>
  <si>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</si>
  <si>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</si>
  <si>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</si>
  <si>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</si>
  <si>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</si>
  <si>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</si>
  <si>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</si>
  <si>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</si>
  <si>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</si>
  <si>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</si>
  <si>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</si>
  <si>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</si>
  <si>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</si>
  <si>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</si>
  <si>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</si>
  <si>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</si>
  <si>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</si>
  <si>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</si>
  <si>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</si>
  <si>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</si>
  <si>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</si>
  <si>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</si>
  <si>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</si>
  <si>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</si>
  <si>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</si>
  <si>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</si>
  <si>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</si>
  <si>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</si>
  <si>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</si>
  <si>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</si>
  <si>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</si>
  <si>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</si>
  <si>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</si>
  <si>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</si>
  <si>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</si>
  <si>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</si>
  <si>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</si>
  <si>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</si>
  <si>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</si>
  <si>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</si>
  <si>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</si>
  <si>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</si>
  <si>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</si>
  <si>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</si>
  <si>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</si>
  <si>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</si>
  <si>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</si>
  <si>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</si>
  <si>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</si>
  <si>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</si>
  <si>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</si>
  <si>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</si>
  <si>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</si>
  <si>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</si>
  <si>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</si>
  <si>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</si>
  <si>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</si>
  <si>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</si>
  <si>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</si>
  <si>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</si>
  <si>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</si>
  <si>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</si>
  <si>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</si>
  <si>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</si>
  <si>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</si>
  <si>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</si>
  <si>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</si>
  <si>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</si>
  <si>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</si>
  <si>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</si>
  <si>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</si>
  <si>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</si>
  <si>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</si>
  <si>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</si>
  <si>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</si>
  <si>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</si>
  <si>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</si>
  <si>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</si>
  <si>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</si>
  <si>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</si>
  <si>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</si>
  <si>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</si>
  <si>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</si>
  <si>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</si>
  <si>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</si>
  <si>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</si>
  <si>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</si>
  <si>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</si>
  <si>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</si>
  <si>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</si>
  <si>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</si>
  <si>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</si>
  <si>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</si>
  <si>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</si>
  <si>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</si>
  <si>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</si>
  <si>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</si>
  <si>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</si>
  <si>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</si>
  <si>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</si>
  <si>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</si>
  <si>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</si>
  <si>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</si>
  <si>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</si>
  <si>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</si>
  <si>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</si>
  <si>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</si>
  <si>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</si>
  <si>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</si>
  <si>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</si>
  <si>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</si>
  <si>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</si>
  <si>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</si>
  <si>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</si>
  <si>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</si>
  <si>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</si>
  <si>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</si>
  <si>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</si>
  <si>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</si>
  <si>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</si>
  <si>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</si>
  <si>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</si>
  <si>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</si>
  <si>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</si>
  <si>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</si>
  <si>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</si>
  <si>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</si>
  <si>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</si>
  <si>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</si>
  <si>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</si>
  <si>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</si>
  <si>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</si>
  <si>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</si>
  <si>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</si>
  <si>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</si>
  <si>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</si>
  <si>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</si>
  <si>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</si>
  <si>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</si>
  <si>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</si>
  <si>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</si>
  <si>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</si>
  <si>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</si>
  <si>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</si>
  <si>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</si>
  <si>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</si>
  <si>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</si>
  <si>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</si>
  <si>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</si>
  <si>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</si>
  <si>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</si>
  <si>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</si>
  <si>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</si>
  <si>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</si>
  <si>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</si>
  <si>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</si>
  <si>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</si>
  <si>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</si>
  <si>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</si>
  <si>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</si>
  <si>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</si>
  <si>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</si>
  <si>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</si>
  <si>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</si>
  <si>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</si>
  <si>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</si>
  <si>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</si>
  <si>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</si>
  <si>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</si>
  <si>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</si>
  <si>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</si>
  <si>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</si>
  <si>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</si>
  <si>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</si>
  <si>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</si>
  <si>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</si>
  <si>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</si>
  <si>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</si>
  <si>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</si>
  <si>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</si>
  <si>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</si>
  <si>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</si>
  <si>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</si>
  <si>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</si>
  <si>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</si>
  <si>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</si>
  <si>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</si>
  <si>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</si>
  <si>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</si>
  <si>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</si>
  <si>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</si>
  <si>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</si>
  <si>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</si>
  <si>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</si>
  <si>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</si>
  <si>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</si>
  <si>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</si>
  <si>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</si>
  <si>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</si>
  <si>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</si>
  <si>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</si>
  <si>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</si>
  <si>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</si>
  <si>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</si>
  <si>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</si>
  <si>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</si>
  <si>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</si>
  <si>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</si>
  <si>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</si>
  <si>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</si>
  <si>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</si>
  <si>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</si>
  <si>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</si>
  <si>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</si>
  <si>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</si>
  <si>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</si>
  <si>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</si>
  <si>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</si>
  <si>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</si>
  <si>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</si>
  <si>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</si>
  <si>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</si>
  <si>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</si>
  <si>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</si>
  <si>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</si>
  <si>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</si>
  <si>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</si>
  <si>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</si>
  <si>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</si>
  <si>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</si>
  <si>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</si>
  <si>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</si>
  <si>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</si>
  <si>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</si>
  <si>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</si>
  <si>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</si>
  <si>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</si>
  <si>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</si>
  <si>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</si>
  <si>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</si>
  <si>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</si>
  <si>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</si>
  <si>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</si>
  <si>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</si>
  <si>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</si>
  <si>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</si>
  <si>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</si>
  <si>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</si>
  <si>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</si>
  <si>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</si>
  <si>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</si>
  <si>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</si>
  <si>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</si>
  <si>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</si>
  <si>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</si>
  <si>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</si>
  <si>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</si>
  <si>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</si>
  <si>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</si>
  <si>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</si>
  <si>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</si>
  <si>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</si>
  <si>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</si>
  <si>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</si>
  <si>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</si>
  <si>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</si>
  <si>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</si>
  <si>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</si>
  <si>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</si>
  <si>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</si>
  <si>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</si>
  <si>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</si>
  <si>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</si>
  <si>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</si>
  <si>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</si>
  <si>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</si>
  <si>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</si>
  <si>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</si>
  <si>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</si>
  <si>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</si>
  <si>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</si>
  <si>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</si>
  <si>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</si>
  <si>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</si>
  <si>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</si>
  <si>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</si>
  <si>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</si>
  <si>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</si>
  <si>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</si>
  <si>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</si>
  <si>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</si>
  <si>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</si>
  <si>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</si>
  <si>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</si>
  <si>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</si>
  <si>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</si>
  <si>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</si>
  <si>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</si>
  <si>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</si>
  <si>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</si>
  <si>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</si>
  <si>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</si>
  <si>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</si>
  <si>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</si>
  <si>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</si>
  <si>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</si>
  <si>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</si>
  <si>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</si>
  <si>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</si>
  <si>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</si>
  <si>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</si>
  <si>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</si>
  <si>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</si>
  <si>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</si>
  <si>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</si>
  <si>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</si>
  <si>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</si>
  <si>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</si>
  <si>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</si>
  <si>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</si>
  <si>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</si>
  <si>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</si>
  <si>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</si>
  <si>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</si>
  <si>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</si>
  <si>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</si>
  <si>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</si>
  <si>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</si>
  <si>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</si>
  <si>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</si>
  <si>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</si>
  <si>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</si>
  <si>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</si>
  <si>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</si>
  <si>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</si>
  <si>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</si>
  <si>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</si>
  <si>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</si>
  <si>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</si>
  <si>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</si>
  <si>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</si>
  <si>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</si>
  <si>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</si>
  <si>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</si>
  <si>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</si>
  <si>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</si>
  <si>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</si>
  <si>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</si>
  <si>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</si>
  <si>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</si>
  <si>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</si>
  <si>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</si>
  <si>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</si>
  <si>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</si>
  <si>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</si>
  <si>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</si>
  <si>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</si>
  <si>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</si>
  <si>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</si>
  <si>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</si>
  <si>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</si>
  <si>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</si>
  <si>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</si>
  <si>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</si>
  <si>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</si>
  <si>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</si>
  <si>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</si>
  <si>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</si>
  <si>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</si>
  <si>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</si>
  <si>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</si>
  <si>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</si>
  <si>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</si>
  <si>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</si>
  <si>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</si>
  <si>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</si>
  <si>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</si>
  <si>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</si>
  <si>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</si>
  <si>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</si>
  <si>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</si>
  <si>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</si>
  <si>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</si>
  <si>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</si>
  <si>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</si>
  <si>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</si>
  <si>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</si>
  <si>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</si>
  <si>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</si>
  <si>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</si>
  <si>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</si>
  <si>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</si>
  <si>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</si>
  <si>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</si>
  <si>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</si>
  <si>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</si>
  <si>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</si>
  <si>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</si>
  <si>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</si>
  <si>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</si>
  <si>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</si>
  <si>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</si>
  <si>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</si>
  <si>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</si>
  <si>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</si>
  <si>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</si>
  <si>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</si>
  <si>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</si>
  <si>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</si>
  <si>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</si>
  <si>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</si>
  <si>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</si>
  <si>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</si>
  <si>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</si>
  <si>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</si>
  <si>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</si>
  <si>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</si>
  <si>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</si>
  <si>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</si>
  <si>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</si>
  <si>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</si>
  <si>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</si>
  <si>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</si>
  <si>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</si>
  <si>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</si>
  <si>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</si>
  <si>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</si>
  <si>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</si>
  <si>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</si>
  <si>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</si>
  <si>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</si>
  <si>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</si>
  <si>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</si>
  <si>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</si>
  <si>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</si>
  <si>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</si>
  <si>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</si>
  <si>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</si>
  <si>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</si>
  <si>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</si>
  <si>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</si>
  <si>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</si>
  <si>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</si>
  <si>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</si>
  <si>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</si>
  <si>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</si>
  <si>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</si>
  <si>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</si>
  <si>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</si>
  <si>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</si>
  <si>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</si>
  <si>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</si>
  <si>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</si>
  <si>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</si>
  <si>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</si>
  <si>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</si>
  <si>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</si>
  <si>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</si>
  <si>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</si>
  <si>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</si>
  <si>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</si>
  <si>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</si>
  <si>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</si>
  <si>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</si>
  <si>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</si>
  <si>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</si>
  <si>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</si>
  <si>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</si>
  <si>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</si>
  <si>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</si>
  <si>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</si>
  <si>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</si>
  <si>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</si>
  <si>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</si>
  <si>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</si>
  <si>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</si>
  <si>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</si>
  <si>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</si>
  <si>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</si>
  <si>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</si>
  <si>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</si>
  <si>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</si>
  <si>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</si>
  <si>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</si>
  <si>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</si>
  <si>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</si>
  <si>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</si>
  <si>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</si>
  <si>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</si>
  <si>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</si>
  <si>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</si>
  <si>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</si>
  <si>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</si>
  <si>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</si>
  <si>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</si>
  <si>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</si>
  <si>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</si>
  <si>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</si>
  <si>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</si>
  <si>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</si>
  <si>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</si>
  <si>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</si>
  <si>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</si>
  <si>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</si>
  <si>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</si>
  <si>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</si>
  <si>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</si>
  <si>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</si>
  <si>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</si>
  <si>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</si>
  <si>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</si>
  <si>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</si>
  <si>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</si>
  <si>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</si>
  <si>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</si>
  <si>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</si>
  <si>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</si>
  <si>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</si>
  <si>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</si>
  <si>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</si>
  <si>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</si>
  <si>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</si>
  <si>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</si>
  <si>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</si>
  <si>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</si>
  <si>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</si>
  <si>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</si>
  <si>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</si>
  <si>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</si>
  <si>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</si>
  <si>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</si>
  <si>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</si>
  <si>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</si>
  <si>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</si>
  <si>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</si>
  <si>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</si>
  <si>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</si>
  <si>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</si>
  <si>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</si>
  <si>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</si>
  <si>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</si>
  <si>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</si>
  <si>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</si>
  <si>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</si>
  <si>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</si>
  <si>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</si>
  <si>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</si>
  <si>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</si>
  <si>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</si>
  <si>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</si>
  <si>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</si>
  <si>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</si>
  <si>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</si>
  <si>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</si>
  <si>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</si>
  <si>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</si>
  <si>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</si>
  <si>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</si>
  <si>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</si>
  <si>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</si>
  <si>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</si>
  <si>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</si>
  <si>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</si>
  <si>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</si>
  <si>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</si>
  <si>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</si>
  <si>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</si>
  <si>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</si>
  <si>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</si>
  <si>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</si>
  <si>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</si>
  <si>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</si>
  <si>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</si>
  <si>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</si>
  <si>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</si>
  <si>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</si>
  <si>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5.1.</t>
  </si>
  <si>
    <t>Didesnis naudos gavėjų skaičius. Šis kriterijus detalizuojamas taip:</t>
  </si>
  <si>
    <t>5.1.2.</t>
  </si>
  <si>
    <t>naudos gavėjų skaičius didesnis negu 300</t>
  </si>
  <si>
    <t>naudos gavėjų skaičius bent 300</t>
  </si>
  <si>
    <t>5.2.</t>
  </si>
  <si>
    <t>Projektas įgyvendinamas su partneriu.</t>
  </si>
  <si>
    <t>5.3.</t>
  </si>
  <si>
    <t>5.4.</t>
  </si>
  <si>
    <t xml:space="preserve">Vertinama pagal Vietos projekto paraiškos 3 dalyje "Vietos projekto idėjos aprašymas", 5 dalyje ,,Vietos projekto atitiktis vietos projektų atrankos kriterijams“, 8 dalyje "Vietos projekto pasiekimų rodikliai" pateikta informacija ir pridedamus pagrindžiančius dokumentus jeigu tokių yra. </t>
  </si>
  <si>
    <t xml:space="preserve">Vertinama projekto įgyvendinimo ataskaita ir kartu
su ja pateikti pridedami dokumentai, jeigu tokių yra. </t>
  </si>
  <si>
    <t>Iki paraiškos pateikimo dienos pasirašytos bendradarbiavimo sutartys ir/ar ketinimų protokolai.</t>
  </si>
  <si>
    <t>Vietos projekto įgyvendinimo ataskaita ir pridedami
dokumentai, jeigu atsižvelgiant į projektą tokių yra.</t>
  </si>
  <si>
    <t>Vertinama projekto įgyvendinimo ataskaita ir kartu
su ja pateikti pridedami dokumentai, jeigu tokių yra.</t>
  </si>
  <si>
    <t xml:space="preserve">Pagal priemonę "Viešųjų paslaugų prieinamumo didinimas (infrastruktūra)",  </t>
  </si>
  <si>
    <t>SIRV-LEADER-20VVG-08-04</t>
  </si>
  <si>
    <t xml:space="preserve"> Širvintų  rajono vietos veiklos grupė</t>
  </si>
  <si>
    <t>Projekte numatytos klimato kaitos švelninimo priemonės.</t>
  </si>
  <si>
    <t xml:space="preserve">Atitiktis atrankos kriterijui vertinama pagal paraiškos 3 dalyje „Vietos projekto idėjos aprašymas“, 5 dalyje „Vietos projekto atitiktis vietos projektų atrankos kriterijams“ ir kartu su paraiška pateiktuose dokumentuose nurodytą informaciją.
Laikoma, kad vietos projektas atitinka šį kriterijų, jei savo veiklomis ir/arba investicijomis įgyvendina bent vieną priemonę, padedančią apsaugoti aplinką, prisitaikyti prie klimato kaitos, skatinti paslaugų tvarumą, mažinti poveikį aplinkai, tausoti gamtos išteklius, taupyti energiją ir didinti energijos vartojimo efektyvumą.
Atitiktis atrankos kriterijui turi būti išlaikoma iki vietos projekto kontrolės pabaigos.
</t>
  </si>
  <si>
    <t>Atitiktis atrankos kriterijui vietos projekto įgyvendinimo metu vertinama pagal vietos projekto įgyvendinimo ataskaitoje pateiktus duomenis ir/arba pridedamus dokumentus.</t>
  </si>
  <si>
    <t>Projektas įgyvendinamas Širvintų r. VVG teritorijoje (kaime, miestelyje), kurioje nebuvo investuota pagal 2014-2020 metų vietos plėtros strategijos priemonę „Infrastruktūros gerinimas sukuriant kaimo gyventojams patrauklią aplinką“.</t>
  </si>
  <si>
    <t>nebuvo investuota</t>
  </si>
  <si>
    <t>5.4.1.</t>
  </si>
  <si>
    <t>5.4.2.</t>
  </si>
  <si>
    <t>buvo investuota (įgyvendinant 1 ir daugiauvietos projektų)</t>
  </si>
  <si>
    <t>Vertinama pagal Vietos projekto paraiškos 3 dalyje "Vietos projekto idėjos aprašymas", 5 dalyje ,,Vietos projekto atitiktis vietos projektų atrankos kriterijams“, bei patikrinus Širvintų rajono vietos veiklos grupės 2014-2020 metų vietos plėtros strategijos įgyvendintus vietos projektus pagal priemonę „Infrastruktūros gerinimas sukuriant kaimo gyventojams patrauklią aplinką.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</si>
</sst>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4"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2"/>
      <color theme="1"/>
      <name val="Times New Roman"/>
      <family val="1"/>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5" tint="0.79998168889431442"/>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76">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4" borderId="8" xfId="0" applyFont="1" applyFill="1" applyBorder="1" applyAlignment="1" applyProtection="1">
      <alignment wrapText="1"/>
      <protection locked="0"/>
    </xf>
    <xf numFmtId="0" fontId="8" fillId="4" borderId="8" xfId="0" applyFont="1" applyFill="1" applyBorder="1" applyProtection="1">
      <protection locked="0"/>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8" fillId="13"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12" fillId="21" borderId="8" xfId="0" applyFont="1" applyFill="1" applyBorder="1" applyAlignment="1" applyProtection="1">
      <alignment horizontal="left" vertical="center"/>
      <protection locked="0"/>
    </xf>
    <xf numFmtId="0" fontId="8" fillId="21" borderId="8" xfId="0" applyFont="1" applyFill="1" applyBorder="1" applyProtection="1">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2" fillId="21" borderId="8" xfId="0" applyFont="1" applyFill="1" applyBorder="1" applyProtection="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0" fontId="2" fillId="9" borderId="8" xfId="0" applyFont="1" applyFill="1" applyBorder="1" applyAlignment="1">
      <alignment vertical="top" wrapText="1"/>
    </xf>
    <xf numFmtId="0" fontId="43" fillId="9" borderId="8" xfId="0" applyFont="1" applyFill="1" applyBorder="1" applyAlignment="1" applyProtection="1">
      <alignment wrapText="1"/>
      <protection locked="0"/>
    </xf>
    <xf numFmtId="0" fontId="43" fillId="9" borderId="8" xfId="0" applyFont="1" applyFill="1" applyBorder="1" applyAlignment="1">
      <alignment vertical="top" wrapText="1"/>
    </xf>
    <xf numFmtId="0" fontId="43" fillId="9" borderId="8" xfId="0" applyFont="1" applyFill="1" applyBorder="1" applyAlignment="1">
      <alignment wrapText="1"/>
    </xf>
    <xf numFmtId="0" fontId="2" fillId="9" borderId="8" xfId="0" applyFont="1" applyFill="1" applyBorder="1" applyAlignment="1" applyProtection="1">
      <alignment vertical="top" wrapText="1"/>
      <protection locked="0"/>
    </xf>
    <xf numFmtId="0" fontId="2" fillId="9" borderId="22" xfId="0" applyFont="1" applyFill="1" applyBorder="1" applyAlignment="1">
      <alignment horizontal="left" vertical="top" wrapText="1"/>
    </xf>
    <xf numFmtId="0" fontId="43" fillId="9" borderId="8" xfId="0" applyFont="1" applyFill="1" applyBorder="1" applyAlignment="1">
      <alignment horizontal="center" vertical="top" wrapText="1"/>
    </xf>
    <xf numFmtId="0" fontId="2" fillId="9" borderId="8" xfId="0" applyFont="1" applyFill="1" applyBorder="1" applyAlignment="1">
      <alignment horizontal="center" vertical="top" wrapText="1"/>
    </xf>
    <xf numFmtId="0" fontId="43" fillId="9" borderId="8" xfId="0" applyFont="1" applyFill="1" applyBorder="1" applyAlignment="1" applyProtection="1">
      <alignment horizontal="center" vertical="top" wrapText="1"/>
      <protection locked="0"/>
    </xf>
    <xf numFmtId="0" fontId="43" fillId="9" borderId="8" xfId="0" applyFont="1" applyFill="1" applyBorder="1" applyAlignment="1" applyProtection="1">
      <alignment vertical="top" wrapText="1"/>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2" fillId="22" borderId="5" xfId="0" applyFont="1" applyFill="1" applyBorder="1" applyAlignment="1" applyProtection="1">
      <alignment horizontal="center" wrapText="1"/>
      <protection locked="0"/>
    </xf>
    <xf numFmtId="0" fontId="2" fillId="9" borderId="8" xfId="0" applyFont="1" applyFill="1" applyBorder="1" applyAlignment="1" applyProtection="1">
      <alignment horizontal="center" vertical="center" wrapText="1"/>
      <protection locked="0"/>
    </xf>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2" fillId="6" borderId="8" xfId="0" applyFont="1" applyFill="1" applyBorder="1" applyAlignment="1" applyProtection="1">
      <alignment horizontal="center"/>
      <protection locked="0"/>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2" borderId="14" xfId="0" applyFont="1" applyFill="1" applyBorder="1" applyAlignment="1">
      <alignment horizont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9" borderId="8" xfId="0" applyFont="1" applyFill="1" applyBorder="1" applyAlignment="1">
      <alignment horizontal="left" wrapText="1"/>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6" borderId="10"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10" borderId="8" xfId="0" applyFont="1" applyFill="1" applyBorder="1" applyAlignment="1">
      <alignment horizontal="left" vertical="center"/>
    </xf>
    <xf numFmtId="0" fontId="5" fillId="19" borderId="8" xfId="0" applyFont="1" applyFill="1" applyBorder="1" applyAlignment="1">
      <alignment horizontal="left"/>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2" fillId="9" borderId="22" xfId="0" applyFont="1" applyFill="1" applyBorder="1" applyAlignment="1">
      <alignment vertical="top" wrapText="1"/>
    </xf>
    <xf numFmtId="0" fontId="2" fillId="9" borderId="23" xfId="0" applyFont="1" applyFill="1" applyBorder="1" applyAlignment="1">
      <alignment vertical="top" wrapText="1"/>
    </xf>
    <xf numFmtId="0" fontId="2" fillId="9" borderId="24" xfId="0" applyFont="1" applyFill="1" applyBorder="1" applyAlignment="1">
      <alignment vertical="top"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Comma" xfId="1" builtinId="3"/>
    <cellStyle name="Įprastas 2" xfId="2" xr:uid="{D41CDE3D-CD7F-4D67-9DA9-3006DAB4647A}"/>
    <cellStyle name="Normal" xfId="0" builtinId="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23"/>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24"/>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24"/>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25"/>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74</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75</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33</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15" zoomScale="106" zoomScaleNormal="106" workbookViewId="0">
      <selection activeCell="B15" sqref="B15:J15"/>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62" t="s">
        <v>9</v>
      </c>
      <c r="C1" s="261"/>
      <c r="D1" s="261"/>
      <c r="E1" s="261"/>
      <c r="F1" s="261"/>
      <c r="G1" s="261"/>
      <c r="H1" s="261"/>
      <c r="I1" s="261"/>
      <c r="J1" s="261"/>
      <c r="K1" s="54"/>
      <c r="L1" s="54"/>
      <c r="M1" s="54"/>
      <c r="N1" s="54"/>
      <c r="O1" s="54"/>
      <c r="P1" s="54"/>
      <c r="Q1" s="54"/>
      <c r="R1" s="54"/>
      <c r="S1" s="54"/>
      <c r="T1" s="54"/>
      <c r="U1" s="54"/>
      <c r="V1" s="54"/>
      <c r="W1" s="54"/>
      <c r="X1" s="54"/>
      <c r="Y1" s="54"/>
      <c r="Z1" s="54"/>
      <c r="AA1" s="54"/>
    </row>
    <row r="2" spans="1:27" ht="15.75" x14ac:dyDescent="0.25">
      <c r="B2" s="261"/>
      <c r="C2" s="261"/>
      <c r="D2" s="261"/>
      <c r="E2" s="261"/>
      <c r="F2" s="261"/>
      <c r="G2" s="261"/>
      <c r="H2" s="261"/>
      <c r="I2" s="261"/>
      <c r="J2" s="261"/>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629</v>
      </c>
      <c r="L3" s="54"/>
      <c r="M3" s="54"/>
      <c r="N3" s="54"/>
      <c r="O3" s="54"/>
      <c r="P3" s="54"/>
      <c r="Q3" s="54"/>
      <c r="R3" s="54"/>
      <c r="S3" s="54"/>
      <c r="T3" s="54"/>
      <c r="U3" s="54"/>
      <c r="V3" s="54"/>
      <c r="W3" s="54"/>
      <c r="X3" s="54"/>
      <c r="Y3" s="54"/>
      <c r="Z3" s="54"/>
      <c r="AA3" s="54"/>
    </row>
    <row r="4" spans="1:27" ht="61.15" customHeight="1" x14ac:dyDescent="0.25">
      <c r="B4" s="270"/>
      <c r="C4" s="270"/>
      <c r="D4" s="270"/>
      <c r="E4" s="270"/>
      <c r="F4" s="270"/>
      <c r="G4" s="270"/>
      <c r="H4" s="270"/>
      <c r="I4" s="270"/>
      <c r="J4" s="270"/>
      <c r="K4" s="54"/>
      <c r="L4" s="54"/>
      <c r="M4" s="54"/>
      <c r="N4" s="54"/>
      <c r="O4" s="54"/>
      <c r="P4" s="54"/>
      <c r="Q4" s="54"/>
      <c r="R4" s="54"/>
      <c r="S4" s="54"/>
      <c r="T4" s="54"/>
      <c r="U4" s="54"/>
      <c r="V4" s="54"/>
      <c r="W4" s="54"/>
      <c r="X4" s="54"/>
      <c r="Y4" s="54"/>
      <c r="Z4" s="54"/>
      <c r="AA4" s="54"/>
    </row>
    <row r="5" spans="1:27" ht="15.75" customHeight="1" x14ac:dyDescent="0.25">
      <c r="B5" s="58"/>
      <c r="C5" s="58"/>
      <c r="D5" s="263" t="s">
        <v>341</v>
      </c>
      <c r="E5" s="264"/>
      <c r="F5" s="264"/>
      <c r="G5" s="264"/>
      <c r="H5" s="264"/>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65"/>
      <c r="F7" s="266"/>
      <c r="G7" s="266"/>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67" t="s">
        <v>3</v>
      </c>
      <c r="F8" s="264"/>
      <c r="G8" s="264"/>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62" t="s">
        <v>10</v>
      </c>
      <c r="C9" s="261"/>
      <c r="D9" s="261"/>
      <c r="E9" s="261"/>
      <c r="F9" s="261"/>
      <c r="G9" s="261"/>
      <c r="H9" s="261"/>
      <c r="I9" s="261"/>
      <c r="J9" s="261"/>
      <c r="K9" s="54"/>
      <c r="L9" s="54"/>
      <c r="M9" s="54"/>
      <c r="N9" s="54"/>
      <c r="O9" s="54"/>
      <c r="P9" s="54"/>
      <c r="Q9" s="54"/>
      <c r="R9" s="54"/>
      <c r="S9" s="54"/>
      <c r="T9" s="54"/>
      <c r="U9" s="54"/>
      <c r="V9" s="54"/>
      <c r="W9" s="54"/>
      <c r="X9" s="54"/>
      <c r="Y9" s="54"/>
      <c r="Z9" s="54"/>
      <c r="AA9" s="54"/>
    </row>
    <row r="10" spans="1:27" ht="63.6" customHeight="1" x14ac:dyDescent="0.25">
      <c r="A10" s="60"/>
      <c r="B10" s="271" t="s">
        <v>644</v>
      </c>
      <c r="C10" s="271"/>
      <c r="D10" s="271"/>
      <c r="E10" s="271"/>
      <c r="F10" s="271"/>
      <c r="G10" s="271"/>
      <c r="H10" s="271"/>
      <c r="I10" s="271"/>
      <c r="J10" s="271"/>
      <c r="K10" s="54"/>
      <c r="L10" s="54"/>
      <c r="M10" s="54"/>
      <c r="N10" s="54"/>
      <c r="O10" s="54"/>
      <c r="P10" s="54"/>
      <c r="Q10" s="54"/>
      <c r="R10" s="54"/>
      <c r="S10" s="54"/>
      <c r="T10" s="54"/>
      <c r="U10" s="54"/>
      <c r="V10" s="54"/>
      <c r="W10" s="54"/>
      <c r="X10" s="54"/>
      <c r="Y10" s="54"/>
      <c r="Z10" s="54"/>
      <c r="AA10" s="54"/>
    </row>
    <row r="11" spans="1:27" ht="24.6" customHeight="1" x14ac:dyDescent="0.25">
      <c r="A11" s="192"/>
      <c r="B11" s="272" t="s">
        <v>645</v>
      </c>
      <c r="C11" s="272"/>
      <c r="D11" s="272"/>
      <c r="E11" s="272"/>
      <c r="F11" s="272"/>
      <c r="G11" s="272"/>
      <c r="H11" s="272"/>
      <c r="I11" s="272"/>
      <c r="J11" s="272"/>
      <c r="K11" s="54"/>
      <c r="L11" s="54"/>
      <c r="M11" s="54"/>
      <c r="N11" s="54"/>
      <c r="O11" s="54"/>
      <c r="P11" s="54"/>
      <c r="Q11" s="54"/>
      <c r="R11" s="54"/>
      <c r="S11" s="54"/>
      <c r="T11" s="54"/>
      <c r="U11" s="54"/>
      <c r="V11" s="54"/>
      <c r="W11" s="54"/>
      <c r="X11" s="54"/>
      <c r="Y11" s="54"/>
      <c r="Z11" s="54"/>
      <c r="AA11" s="54"/>
    </row>
    <row r="12" spans="1:27" ht="15.75" x14ac:dyDescent="0.25">
      <c r="B12" s="55"/>
      <c r="C12" s="55"/>
      <c r="D12" s="55"/>
      <c r="E12" s="268"/>
      <c r="F12" s="269"/>
      <c r="G12" s="269"/>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67" t="s">
        <v>342</v>
      </c>
      <c r="F13" s="267"/>
      <c r="G13" s="267"/>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70" t="s">
        <v>646</v>
      </c>
      <c r="C15" s="270"/>
      <c r="D15" s="270"/>
      <c r="E15" s="270"/>
      <c r="F15" s="270"/>
      <c r="G15" s="270"/>
      <c r="H15" s="270"/>
      <c r="I15" s="270"/>
      <c r="J15" s="270"/>
      <c r="K15" s="54"/>
      <c r="L15" s="54"/>
      <c r="M15" s="54"/>
      <c r="N15" s="54"/>
      <c r="O15" s="54"/>
      <c r="P15" s="54"/>
      <c r="Q15" s="54"/>
      <c r="R15" s="54"/>
      <c r="S15" s="54"/>
      <c r="T15" s="54"/>
      <c r="U15" s="54"/>
      <c r="V15" s="54"/>
      <c r="W15" s="54"/>
      <c r="X15" s="54"/>
      <c r="Y15" s="54"/>
      <c r="Z15" s="54"/>
      <c r="AA15" s="54"/>
    </row>
    <row r="16" spans="1:27" ht="15.75" x14ac:dyDescent="0.25">
      <c r="B16" s="55"/>
      <c r="C16" s="260" t="s">
        <v>4</v>
      </c>
      <c r="D16" s="261"/>
      <c r="E16" s="261"/>
      <c r="F16" s="261"/>
      <c r="G16" s="261"/>
      <c r="H16" s="261"/>
      <c r="I16" s="261"/>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48</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90</v>
      </c>
      <c r="B19" s="256" t="s">
        <v>49</v>
      </c>
      <c r="C19" s="256"/>
      <c r="D19" s="256"/>
      <c r="E19" s="257"/>
      <c r="F19" s="258"/>
      <c r="G19" s="258"/>
      <c r="H19" s="258"/>
      <c r="I19" s="258"/>
      <c r="J19" s="259"/>
      <c r="K19" s="54"/>
      <c r="L19" s="54"/>
      <c r="M19" s="54"/>
      <c r="N19" s="54"/>
      <c r="O19" s="54"/>
      <c r="P19" s="54"/>
      <c r="Q19" s="54"/>
      <c r="R19" s="54"/>
      <c r="S19" s="54"/>
      <c r="T19" s="54"/>
      <c r="U19" s="54"/>
      <c r="V19" s="54"/>
      <c r="W19" s="54"/>
      <c r="X19" s="54"/>
      <c r="Y19" s="54"/>
      <c r="Z19" s="54"/>
      <c r="AA19" s="54"/>
    </row>
    <row r="20" spans="1:27" ht="15.75" x14ac:dyDescent="0.25">
      <c r="A20" s="53" t="s">
        <v>91</v>
      </c>
      <c r="B20" s="256" t="s">
        <v>11</v>
      </c>
      <c r="C20" s="256"/>
      <c r="D20" s="256"/>
      <c r="E20" s="257"/>
      <c r="F20" s="258"/>
      <c r="G20" s="258"/>
      <c r="H20" s="258"/>
      <c r="I20" s="258"/>
      <c r="J20" s="259"/>
      <c r="K20" s="54"/>
      <c r="L20" s="54"/>
      <c r="M20" s="54"/>
      <c r="N20" s="54"/>
      <c r="O20" s="54"/>
      <c r="P20" s="54"/>
      <c r="Q20" s="54"/>
      <c r="R20" s="54"/>
      <c r="S20" s="54"/>
      <c r="T20" s="54"/>
      <c r="U20" s="54"/>
      <c r="V20" s="54"/>
      <c r="W20" s="54"/>
      <c r="X20" s="54"/>
      <c r="Y20" s="54"/>
      <c r="Z20" s="54"/>
      <c r="AA20" s="54"/>
    </row>
    <row r="21" spans="1:27" ht="15.75" x14ac:dyDescent="0.25">
      <c r="A21" s="53" t="s">
        <v>92</v>
      </c>
      <c r="B21" s="246" t="s">
        <v>12</v>
      </c>
      <c r="C21" s="247"/>
      <c r="D21" s="248"/>
      <c r="E21" s="238"/>
      <c r="F21" s="239"/>
      <c r="G21" s="239"/>
      <c r="H21" s="239"/>
      <c r="I21" s="239"/>
      <c r="J21" s="240"/>
      <c r="K21" s="54"/>
      <c r="L21" s="54"/>
      <c r="M21" s="54"/>
      <c r="N21" s="54"/>
      <c r="O21" s="54"/>
      <c r="P21" s="54"/>
      <c r="Q21" s="54"/>
      <c r="R21" s="54"/>
      <c r="S21" s="54"/>
      <c r="T21" s="54"/>
      <c r="U21" s="54"/>
      <c r="V21" s="54"/>
      <c r="W21" s="54"/>
      <c r="X21" s="54"/>
      <c r="Y21" s="54"/>
      <c r="Z21" s="54"/>
      <c r="AA21" s="54"/>
    </row>
    <row r="22" spans="1:27" ht="15.75" x14ac:dyDescent="0.25">
      <c r="A22" s="53" t="s">
        <v>93</v>
      </c>
      <c r="B22" s="249" t="s">
        <v>13</v>
      </c>
      <c r="C22" s="250"/>
      <c r="D22" s="251"/>
      <c r="E22" s="238"/>
      <c r="F22" s="239"/>
      <c r="G22" s="239"/>
      <c r="H22" s="239"/>
      <c r="I22" s="239"/>
      <c r="J22" s="240"/>
      <c r="K22" s="54"/>
      <c r="L22" s="54"/>
      <c r="M22" s="54"/>
      <c r="N22" s="54"/>
      <c r="O22" s="54"/>
      <c r="P22" s="54"/>
      <c r="Q22" s="54"/>
      <c r="R22" s="54"/>
      <c r="S22" s="54"/>
      <c r="T22" s="54"/>
      <c r="U22" s="54"/>
      <c r="V22" s="54"/>
      <c r="W22" s="54"/>
      <c r="X22" s="54"/>
      <c r="Y22" s="54"/>
      <c r="Z22" s="54"/>
      <c r="AA22" s="54"/>
    </row>
    <row r="23" spans="1:27" ht="15.75" x14ac:dyDescent="0.25">
      <c r="A23" s="53" t="s">
        <v>236</v>
      </c>
      <c r="B23" s="246" t="s">
        <v>14</v>
      </c>
      <c r="C23" s="247"/>
      <c r="D23" s="248"/>
      <c r="E23" s="238"/>
      <c r="F23" s="239"/>
      <c r="G23" s="239"/>
      <c r="H23" s="239"/>
      <c r="I23" s="239"/>
      <c r="J23" s="240"/>
      <c r="K23" s="54"/>
      <c r="L23" s="54"/>
      <c r="M23" s="54"/>
      <c r="N23" s="54"/>
      <c r="O23" s="63"/>
      <c r="P23" s="54"/>
      <c r="Q23" s="54"/>
      <c r="R23" s="54"/>
      <c r="S23" s="54"/>
      <c r="T23" s="54"/>
      <c r="U23" s="54"/>
      <c r="V23" s="54"/>
      <c r="W23" s="54"/>
      <c r="X23" s="54"/>
      <c r="Y23" s="54"/>
      <c r="Z23" s="54"/>
      <c r="AA23" s="54"/>
    </row>
    <row r="24" spans="1:27" ht="15.75" x14ac:dyDescent="0.25">
      <c r="A24" s="53" t="s">
        <v>237</v>
      </c>
      <c r="B24" s="246" t="s">
        <v>15</v>
      </c>
      <c r="C24" s="247"/>
      <c r="D24" s="248"/>
      <c r="E24" s="238"/>
      <c r="F24" s="239"/>
      <c r="G24" s="239"/>
      <c r="H24" s="239"/>
      <c r="I24" s="239"/>
      <c r="J24" s="240"/>
      <c r="K24" s="54"/>
      <c r="L24" s="54"/>
      <c r="M24" s="54"/>
      <c r="N24" s="54"/>
      <c r="O24" s="54"/>
      <c r="P24" s="54"/>
      <c r="Q24" s="54"/>
      <c r="R24" s="54"/>
      <c r="S24" s="54"/>
      <c r="T24" s="54"/>
      <c r="U24" s="54"/>
      <c r="V24" s="54"/>
      <c r="W24" s="54"/>
      <c r="X24" s="54"/>
      <c r="Y24" s="54"/>
      <c r="Z24" s="54"/>
      <c r="AA24" s="54"/>
    </row>
    <row r="25" spans="1:27" ht="15.75" x14ac:dyDescent="0.25">
      <c r="A25" s="53" t="s">
        <v>238</v>
      </c>
      <c r="B25" s="246" t="s">
        <v>16</v>
      </c>
      <c r="C25" s="247"/>
      <c r="D25" s="248"/>
      <c r="E25" s="238"/>
      <c r="F25" s="239"/>
      <c r="G25" s="239"/>
      <c r="H25" s="239"/>
      <c r="I25" s="239"/>
      <c r="J25" s="240"/>
      <c r="K25" s="54"/>
      <c r="L25" s="54"/>
      <c r="M25" s="54"/>
      <c r="N25" s="54"/>
      <c r="O25" s="54"/>
      <c r="P25" s="54"/>
      <c r="Q25" s="54"/>
      <c r="R25" s="54"/>
      <c r="S25" s="54"/>
      <c r="T25" s="54"/>
      <c r="U25" s="54"/>
      <c r="V25" s="54"/>
      <c r="W25" s="54"/>
      <c r="X25" s="54"/>
      <c r="Y25" s="54"/>
      <c r="Z25" s="54"/>
      <c r="AA25" s="54"/>
    </row>
    <row r="26" spans="1:27" ht="15.75" x14ac:dyDescent="0.25">
      <c r="A26" s="53" t="s">
        <v>239</v>
      </c>
      <c r="B26" s="246" t="s">
        <v>17</v>
      </c>
      <c r="C26" s="247"/>
      <c r="D26" s="248"/>
      <c r="E26" s="238"/>
      <c r="F26" s="239"/>
      <c r="G26" s="239"/>
      <c r="H26" s="239"/>
      <c r="I26" s="239"/>
      <c r="J26" s="240"/>
      <c r="K26" s="54"/>
      <c r="L26" s="54"/>
      <c r="M26" s="54"/>
      <c r="N26" s="54"/>
      <c r="O26" s="54"/>
      <c r="P26" s="54"/>
      <c r="Q26" s="54"/>
      <c r="R26" s="54"/>
      <c r="S26" s="54"/>
      <c r="T26" s="54"/>
      <c r="U26" s="54"/>
      <c r="V26" s="54"/>
      <c r="W26" s="54"/>
      <c r="X26" s="54"/>
      <c r="Y26" s="54"/>
      <c r="Z26" s="54"/>
      <c r="AA26" s="54"/>
    </row>
    <row r="27" spans="1:27" ht="15.75" x14ac:dyDescent="0.25">
      <c r="A27" s="53" t="s">
        <v>240</v>
      </c>
      <c r="B27" s="246" t="s">
        <v>18</v>
      </c>
      <c r="C27" s="247"/>
      <c r="D27" s="248"/>
      <c r="E27" s="238"/>
      <c r="F27" s="239"/>
      <c r="G27" s="239"/>
      <c r="H27" s="239"/>
      <c r="I27" s="239"/>
      <c r="J27" s="240"/>
      <c r="K27" s="54"/>
      <c r="L27" s="54"/>
      <c r="M27" s="54"/>
      <c r="N27" s="54"/>
      <c r="O27" s="54"/>
      <c r="P27" s="54"/>
      <c r="Q27" s="54"/>
      <c r="R27" s="54"/>
      <c r="S27" s="54"/>
      <c r="T27" s="54"/>
      <c r="U27" s="54"/>
      <c r="V27" s="54"/>
      <c r="W27" s="54"/>
      <c r="X27" s="54"/>
      <c r="Y27" s="54"/>
      <c r="Z27" s="54"/>
      <c r="AA27" s="54"/>
    </row>
    <row r="28" spans="1:27" ht="15.75" x14ac:dyDescent="0.25">
      <c r="A28" s="53" t="s">
        <v>241</v>
      </c>
      <c r="B28" s="245" t="s">
        <v>19</v>
      </c>
      <c r="C28" s="245"/>
      <c r="D28" s="245"/>
      <c r="E28" s="238"/>
      <c r="F28" s="239"/>
      <c r="G28" s="239"/>
      <c r="H28" s="239"/>
      <c r="I28" s="239"/>
      <c r="J28" s="240"/>
      <c r="K28" s="54"/>
      <c r="L28" s="54"/>
      <c r="M28" s="63"/>
      <c r="N28" s="54"/>
      <c r="O28" s="54"/>
      <c r="P28" s="54"/>
      <c r="Q28" s="54"/>
      <c r="R28" s="54"/>
      <c r="S28" s="54"/>
      <c r="T28" s="54"/>
      <c r="U28" s="54"/>
      <c r="V28" s="54"/>
      <c r="W28" s="54"/>
      <c r="X28" s="54"/>
      <c r="Y28" s="54"/>
      <c r="Z28" s="54"/>
      <c r="AA28" s="54"/>
    </row>
    <row r="29" spans="1:27" ht="15.75" x14ac:dyDescent="0.25">
      <c r="A29" s="53" t="s">
        <v>242</v>
      </c>
      <c r="B29" s="246" t="s">
        <v>20</v>
      </c>
      <c r="C29" s="247"/>
      <c r="D29" s="248"/>
      <c r="E29" s="238"/>
      <c r="F29" s="239"/>
      <c r="G29" s="239"/>
      <c r="H29" s="239"/>
      <c r="I29" s="239"/>
      <c r="J29" s="240"/>
      <c r="K29" s="54"/>
      <c r="L29" s="54"/>
      <c r="M29" s="54"/>
      <c r="N29" s="54"/>
      <c r="O29" s="54"/>
      <c r="P29" s="54"/>
      <c r="Q29" s="54"/>
      <c r="R29" s="54"/>
      <c r="S29" s="54"/>
      <c r="T29" s="54"/>
      <c r="U29" s="54"/>
      <c r="V29" s="54"/>
      <c r="W29" s="54"/>
      <c r="X29" s="54"/>
      <c r="Y29" s="54"/>
      <c r="Z29" s="54"/>
      <c r="AA29" s="54"/>
    </row>
    <row r="30" spans="1:27" ht="35.25" customHeight="1" x14ac:dyDescent="0.25">
      <c r="A30" s="53" t="s">
        <v>243</v>
      </c>
      <c r="B30" s="249" t="s">
        <v>21</v>
      </c>
      <c r="C30" s="250"/>
      <c r="D30" s="251"/>
      <c r="E30" s="238"/>
      <c r="F30" s="239"/>
      <c r="G30" s="239"/>
      <c r="H30" s="239"/>
      <c r="I30" s="239"/>
      <c r="J30" s="240"/>
      <c r="K30" s="54"/>
      <c r="L30" s="54"/>
      <c r="M30" s="54"/>
      <c r="N30" s="54"/>
      <c r="O30" s="54"/>
      <c r="P30" s="54"/>
      <c r="Q30" s="54"/>
      <c r="R30" s="54"/>
      <c r="S30" s="54"/>
      <c r="T30" s="54"/>
      <c r="U30" s="54"/>
      <c r="V30" s="54"/>
      <c r="W30" s="54"/>
      <c r="X30" s="54"/>
      <c r="Y30" s="54"/>
      <c r="Z30" s="54"/>
      <c r="AA30" s="54"/>
    </row>
    <row r="31" spans="1:27" ht="23.25" customHeight="1" x14ac:dyDescent="0.25">
      <c r="A31" s="53" t="s">
        <v>244</v>
      </c>
      <c r="B31" s="252" t="s">
        <v>22</v>
      </c>
      <c r="C31" s="253"/>
      <c r="D31" s="254"/>
      <c r="E31" s="238"/>
      <c r="F31" s="239"/>
      <c r="G31" s="239"/>
      <c r="H31" s="239"/>
      <c r="I31" s="239"/>
      <c r="J31" s="240"/>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50</v>
      </c>
      <c r="B33" s="62" t="s">
        <v>23</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51</v>
      </c>
      <c r="B34" s="255" t="s">
        <v>24</v>
      </c>
      <c r="C34" s="255"/>
      <c r="D34" s="255"/>
      <c r="E34" s="226"/>
      <c r="F34" s="226"/>
      <c r="G34" s="226"/>
      <c r="H34" s="226"/>
      <c r="I34" s="226"/>
      <c r="J34" s="226"/>
      <c r="K34" s="54"/>
      <c r="L34" s="54"/>
      <c r="M34" s="54"/>
      <c r="N34" s="54"/>
      <c r="O34" s="54"/>
      <c r="P34" s="54"/>
      <c r="Q34" s="54"/>
      <c r="R34" s="54"/>
      <c r="S34" s="54"/>
      <c r="T34" s="54"/>
      <c r="U34" s="54"/>
      <c r="V34" s="54"/>
      <c r="W34" s="54"/>
      <c r="X34" s="54"/>
      <c r="Y34" s="54"/>
      <c r="Z34" s="54"/>
      <c r="AA34" s="54"/>
    </row>
    <row r="35" spans="1:27" ht="15.6" customHeight="1" x14ac:dyDescent="0.25">
      <c r="A35" s="244" t="s">
        <v>94</v>
      </c>
      <c r="B35" s="227" t="s">
        <v>25</v>
      </c>
      <c r="C35" s="228"/>
      <c r="D35" s="229"/>
      <c r="E35" s="236" t="s">
        <v>26</v>
      </c>
      <c r="F35" s="237"/>
      <c r="G35" s="237"/>
      <c r="H35" s="237"/>
      <c r="I35" s="237"/>
      <c r="J35" s="14"/>
      <c r="K35" s="54"/>
      <c r="L35" s="54"/>
      <c r="M35" s="54"/>
      <c r="N35" s="54"/>
      <c r="O35" s="54"/>
      <c r="P35" s="54"/>
      <c r="Q35" s="54"/>
      <c r="R35" s="54"/>
      <c r="S35" s="54"/>
      <c r="T35" s="54"/>
      <c r="U35" s="54"/>
      <c r="V35" s="54"/>
      <c r="W35" s="54"/>
      <c r="X35" s="54"/>
      <c r="Y35" s="54"/>
      <c r="Z35" s="54"/>
      <c r="AA35" s="54"/>
    </row>
    <row r="36" spans="1:27" ht="15.6" customHeight="1" x14ac:dyDescent="0.25">
      <c r="A36" s="244"/>
      <c r="B36" s="230"/>
      <c r="C36" s="231"/>
      <c r="D36" s="232"/>
      <c r="E36" s="241" t="s">
        <v>27</v>
      </c>
      <c r="F36" s="242"/>
      <c r="G36" s="242"/>
      <c r="H36" s="242"/>
      <c r="I36" s="242"/>
      <c r="J36" s="243"/>
      <c r="K36" s="54"/>
      <c r="L36" s="54"/>
      <c r="M36" s="54"/>
      <c r="N36" s="54"/>
      <c r="O36" s="54"/>
      <c r="P36" s="54"/>
      <c r="Q36" s="54"/>
      <c r="R36" s="54"/>
      <c r="S36" s="54"/>
      <c r="T36" s="54"/>
      <c r="U36" s="54"/>
      <c r="V36" s="54"/>
      <c r="W36" s="54"/>
      <c r="X36" s="54"/>
      <c r="Y36" s="54"/>
      <c r="Z36" s="54"/>
      <c r="AA36" s="54"/>
    </row>
    <row r="37" spans="1:27" ht="169.15" customHeight="1" x14ac:dyDescent="0.25">
      <c r="A37" s="244"/>
      <c r="B37" s="233"/>
      <c r="C37" s="234"/>
      <c r="D37" s="235"/>
      <c r="E37" s="238"/>
      <c r="F37" s="239"/>
      <c r="G37" s="239"/>
      <c r="H37" s="239"/>
      <c r="I37" s="239"/>
      <c r="J37" s="240"/>
      <c r="K37" s="54"/>
      <c r="L37" s="54"/>
      <c r="M37" s="54"/>
      <c r="N37" s="54"/>
      <c r="O37" s="54"/>
      <c r="P37" s="54"/>
      <c r="Q37" s="54"/>
      <c r="R37" s="54"/>
      <c r="S37" s="54"/>
      <c r="T37" s="54"/>
      <c r="U37" s="54"/>
      <c r="V37" s="54"/>
      <c r="W37" s="54"/>
      <c r="X37" s="54"/>
      <c r="Y37" s="54"/>
      <c r="Z37" s="54"/>
      <c r="AA37" s="54"/>
    </row>
    <row r="38" spans="1:27" ht="46.15" customHeight="1" x14ac:dyDescent="0.25">
      <c r="A38" s="53" t="s">
        <v>52</v>
      </c>
      <c r="B38" s="279" t="s">
        <v>148</v>
      </c>
      <c r="C38" s="280"/>
      <c r="D38" s="281"/>
      <c r="E38" s="282"/>
      <c r="F38" s="282"/>
      <c r="G38" s="282"/>
      <c r="H38" s="282"/>
      <c r="I38" s="282"/>
      <c r="J38" s="282"/>
      <c r="K38" s="54"/>
      <c r="L38" s="54"/>
      <c r="M38" s="54"/>
      <c r="N38" s="54"/>
      <c r="O38" s="54"/>
      <c r="P38" s="54"/>
      <c r="Q38" s="54"/>
      <c r="R38" s="54"/>
      <c r="S38" s="54"/>
      <c r="T38" s="54"/>
      <c r="U38" s="54"/>
      <c r="V38" s="54"/>
      <c r="W38" s="54"/>
      <c r="X38" s="54"/>
      <c r="Y38" s="54"/>
      <c r="Z38" s="54"/>
      <c r="AA38" s="54"/>
    </row>
    <row r="39" spans="1:27" ht="57" customHeight="1" x14ac:dyDescent="0.25">
      <c r="A39" s="53" t="s">
        <v>53</v>
      </c>
      <c r="B39" s="283" t="s">
        <v>46</v>
      </c>
      <c r="C39" s="283"/>
      <c r="D39" s="283"/>
      <c r="E39" s="276"/>
      <c r="F39" s="277"/>
      <c r="G39" s="277"/>
      <c r="H39" s="277"/>
      <c r="I39" s="277"/>
      <c r="J39" s="278"/>
      <c r="K39" s="54"/>
      <c r="L39" s="54"/>
      <c r="M39" s="54"/>
      <c r="N39" s="54"/>
      <c r="O39" s="54"/>
      <c r="P39" s="54"/>
      <c r="Q39" s="54"/>
      <c r="R39" s="54"/>
      <c r="S39" s="54"/>
      <c r="T39" s="54"/>
      <c r="U39" s="54"/>
      <c r="V39" s="54"/>
      <c r="W39" s="54"/>
      <c r="X39" s="54"/>
      <c r="Y39" s="54"/>
      <c r="Z39" s="54"/>
      <c r="AA39" s="54"/>
    </row>
    <row r="40" spans="1:27" ht="35.450000000000003" customHeight="1" x14ac:dyDescent="0.25">
      <c r="A40" s="53" t="s">
        <v>95</v>
      </c>
      <c r="B40" s="284" t="s">
        <v>259</v>
      </c>
      <c r="C40" s="285"/>
      <c r="D40" s="286"/>
      <c r="E40" s="276"/>
      <c r="F40" s="277"/>
      <c r="G40" s="277"/>
      <c r="H40" s="277"/>
      <c r="I40" s="277"/>
      <c r="J40" s="278"/>
      <c r="K40" s="54"/>
      <c r="L40" s="54"/>
      <c r="M40" s="54"/>
      <c r="N40" s="54"/>
      <c r="O40" s="54"/>
      <c r="P40" s="54"/>
      <c r="Q40" s="54"/>
      <c r="R40" s="54"/>
      <c r="S40" s="54"/>
      <c r="T40" s="54"/>
      <c r="U40" s="54"/>
      <c r="V40" s="54"/>
      <c r="W40" s="54"/>
      <c r="X40" s="54"/>
      <c r="Y40" s="54"/>
      <c r="Z40" s="54"/>
      <c r="AA40" s="54"/>
    </row>
    <row r="41" spans="1:27" ht="72" customHeight="1" x14ac:dyDescent="0.25">
      <c r="A41" s="53" t="s">
        <v>245</v>
      </c>
      <c r="B41" s="273" t="s">
        <v>260</v>
      </c>
      <c r="C41" s="274"/>
      <c r="D41" s="275"/>
      <c r="E41" s="276"/>
      <c r="F41" s="277"/>
      <c r="G41" s="277"/>
      <c r="H41" s="277"/>
      <c r="I41" s="277"/>
      <c r="J41" s="278"/>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E13:G13"/>
    <mergeCell ref="B10:J10"/>
    <mergeCell ref="B11:J11"/>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18"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87B2080C-7972-49F5-910C-26CE1DF6F832}"/>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3" sqref="B13"/>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54</v>
      </c>
      <c r="B2" s="68" t="s">
        <v>47</v>
      </c>
      <c r="C2" s="67"/>
      <c r="D2" s="67"/>
      <c r="E2" s="67"/>
      <c r="F2" s="67"/>
      <c r="G2" s="67"/>
      <c r="H2" s="67"/>
      <c r="I2" s="67"/>
      <c r="J2" s="67"/>
      <c r="K2" s="67"/>
      <c r="L2" s="67"/>
      <c r="M2" s="67"/>
      <c r="N2" s="67"/>
      <c r="O2" s="67"/>
      <c r="P2" s="67"/>
      <c r="Q2" s="67"/>
      <c r="R2" s="67"/>
      <c r="S2" s="67"/>
    </row>
    <row r="3" spans="1:19" ht="15.75" x14ac:dyDescent="0.25">
      <c r="A3" s="65" t="s">
        <v>59</v>
      </c>
      <c r="B3" s="69" t="s">
        <v>55</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58</v>
      </c>
      <c r="B5" s="70" t="s">
        <v>56</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57</v>
      </c>
      <c r="B7" s="71" t="s">
        <v>60</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61</v>
      </c>
      <c r="B9" s="71" t="s">
        <v>62</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63</v>
      </c>
      <c r="B11" s="72" t="s">
        <v>540</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539</v>
      </c>
      <c r="B13" s="73" t="s">
        <v>541</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263</v>
      </c>
      <c r="B2" s="322" t="s">
        <v>619</v>
      </c>
      <c r="C2" s="322"/>
      <c r="D2" s="322"/>
      <c r="E2" s="322"/>
      <c r="F2" s="322"/>
      <c r="G2" s="322"/>
      <c r="H2" s="322"/>
      <c r="I2" s="322"/>
      <c r="J2" s="322"/>
      <c r="K2" s="67"/>
      <c r="L2" s="67"/>
      <c r="M2" s="67"/>
      <c r="N2" s="67"/>
      <c r="O2" s="67"/>
      <c r="P2" s="67"/>
      <c r="Q2" s="67"/>
      <c r="R2" s="67"/>
      <c r="S2" s="67"/>
    </row>
    <row r="3" spans="1:19" ht="51.6" customHeight="1" x14ac:dyDescent="0.25">
      <c r="A3" s="75" t="s">
        <v>264</v>
      </c>
      <c r="B3" s="323" t="s">
        <v>618</v>
      </c>
      <c r="C3" s="324"/>
      <c r="D3" s="324"/>
      <c r="E3" s="324"/>
      <c r="F3" s="324"/>
      <c r="G3" s="324"/>
      <c r="H3" s="324"/>
      <c r="I3" s="324"/>
      <c r="J3" s="325"/>
      <c r="K3" s="54"/>
      <c r="L3" s="54"/>
      <c r="M3" s="54"/>
      <c r="N3" s="54"/>
      <c r="O3" s="54"/>
      <c r="P3" s="54"/>
      <c r="Q3" s="54"/>
      <c r="R3" s="54"/>
      <c r="S3" s="54"/>
    </row>
    <row r="4" spans="1:19" ht="19.899999999999999" customHeight="1" x14ac:dyDescent="0.25">
      <c r="A4" s="75" t="s">
        <v>267</v>
      </c>
      <c r="B4" s="326" t="s">
        <v>265</v>
      </c>
      <c r="C4" s="326"/>
      <c r="D4" s="326"/>
      <c r="E4" s="326"/>
      <c r="F4" s="309"/>
      <c r="G4" s="311"/>
      <c r="H4" s="311"/>
      <c r="I4" s="311"/>
      <c r="J4" s="310"/>
      <c r="K4" s="54"/>
      <c r="L4" s="54"/>
      <c r="M4" s="54"/>
      <c r="N4" s="54"/>
      <c r="O4" s="54"/>
      <c r="P4" s="54"/>
      <c r="Q4" s="54"/>
      <c r="R4" s="54"/>
      <c r="S4" s="54"/>
    </row>
    <row r="5" spans="1:19" ht="17.45" customHeight="1" x14ac:dyDescent="0.25">
      <c r="A5" s="75" t="s">
        <v>268</v>
      </c>
      <c r="B5" s="326" t="s">
        <v>266</v>
      </c>
      <c r="C5" s="326"/>
      <c r="D5" s="326"/>
      <c r="E5" s="326"/>
      <c r="F5" s="287"/>
      <c r="G5" s="287"/>
      <c r="H5" s="287"/>
      <c r="I5" s="287"/>
      <c r="J5" s="287"/>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98</v>
      </c>
      <c r="B7" s="327" t="s">
        <v>269</v>
      </c>
      <c r="C7" s="327"/>
      <c r="D7" s="327"/>
      <c r="E7" s="327"/>
      <c r="F7" s="327"/>
      <c r="G7" s="327"/>
      <c r="H7" s="327"/>
      <c r="I7" s="327"/>
      <c r="J7" s="327"/>
      <c r="K7" s="67"/>
      <c r="L7" s="67"/>
      <c r="M7" s="67"/>
      <c r="N7" s="67"/>
      <c r="O7" s="67"/>
      <c r="P7" s="67"/>
      <c r="Q7" s="67"/>
      <c r="R7" s="67"/>
      <c r="S7" s="67"/>
    </row>
    <row r="8" spans="1:19" ht="49.15" customHeight="1" x14ac:dyDescent="0.25">
      <c r="A8" s="75" t="s">
        <v>270</v>
      </c>
      <c r="B8" s="302" t="s">
        <v>287</v>
      </c>
      <c r="C8" s="294"/>
      <c r="D8" s="294"/>
      <c r="E8" s="294"/>
      <c r="F8" s="294"/>
      <c r="G8" s="294"/>
      <c r="H8" s="294"/>
      <c r="I8" s="294"/>
      <c r="J8" s="294"/>
      <c r="K8" s="67"/>
      <c r="L8" s="67"/>
      <c r="M8" s="67"/>
      <c r="N8" s="67"/>
      <c r="O8" s="67"/>
      <c r="P8" s="67"/>
      <c r="Q8" s="67"/>
      <c r="R8" s="67"/>
      <c r="S8" s="67"/>
    </row>
    <row r="9" spans="1:19" ht="15.75" x14ac:dyDescent="0.25">
      <c r="A9" s="75" t="s">
        <v>277</v>
      </c>
      <c r="B9" s="316" t="s">
        <v>271</v>
      </c>
      <c r="C9" s="317"/>
      <c r="D9" s="317"/>
      <c r="E9" s="317"/>
      <c r="F9" s="317"/>
      <c r="G9" s="317"/>
      <c r="H9" s="318"/>
      <c r="I9" s="297"/>
      <c r="J9" s="298"/>
      <c r="K9" s="67"/>
      <c r="L9" s="67"/>
      <c r="M9" s="67"/>
      <c r="N9" s="67"/>
      <c r="O9" s="67"/>
      <c r="P9" s="67"/>
      <c r="Q9" s="67"/>
      <c r="R9" s="67"/>
      <c r="S9" s="67"/>
    </row>
    <row r="10" spans="1:19" ht="67.900000000000006" customHeight="1" x14ac:dyDescent="0.25">
      <c r="B10" s="77" t="s">
        <v>81</v>
      </c>
      <c r="C10" s="295" t="s">
        <v>272</v>
      </c>
      <c r="D10" s="295"/>
      <c r="E10" s="295"/>
      <c r="F10" s="295"/>
      <c r="G10" s="295"/>
      <c r="H10" s="78" t="s">
        <v>273</v>
      </c>
      <c r="I10" s="312" t="s">
        <v>274</v>
      </c>
      <c r="J10" s="313"/>
      <c r="K10" s="67"/>
      <c r="L10" s="67"/>
      <c r="M10" s="67"/>
      <c r="N10" s="67"/>
      <c r="O10" s="67"/>
      <c r="P10" s="67"/>
      <c r="Q10" s="67"/>
      <c r="R10" s="67"/>
      <c r="S10" s="67"/>
    </row>
    <row r="11" spans="1:19" ht="15.75" x14ac:dyDescent="0.25">
      <c r="B11" s="22"/>
      <c r="C11" s="309"/>
      <c r="D11" s="311"/>
      <c r="E11" s="311"/>
      <c r="F11" s="311"/>
      <c r="G11" s="310"/>
      <c r="H11" s="16"/>
      <c r="I11" s="311"/>
      <c r="J11" s="310"/>
      <c r="K11" s="67"/>
      <c r="L11" s="67"/>
      <c r="M11" s="67"/>
      <c r="N11" s="67"/>
      <c r="O11" s="67"/>
      <c r="P11" s="67"/>
      <c r="Q11" s="67"/>
      <c r="R11" s="67"/>
      <c r="S11" s="67"/>
    </row>
    <row r="12" spans="1:19" ht="15.75" x14ac:dyDescent="0.25">
      <c r="B12" s="22"/>
      <c r="C12" s="287"/>
      <c r="D12" s="287"/>
      <c r="E12" s="287"/>
      <c r="F12" s="287"/>
      <c r="G12" s="287"/>
      <c r="H12" s="16"/>
      <c r="I12" s="309"/>
      <c r="J12" s="310"/>
      <c r="K12" s="67"/>
      <c r="L12" s="67"/>
      <c r="M12" s="67"/>
      <c r="N12" s="67"/>
      <c r="O12" s="67"/>
      <c r="P12" s="67"/>
      <c r="Q12" s="67"/>
      <c r="R12" s="67"/>
      <c r="S12" s="67"/>
    </row>
    <row r="13" spans="1:19" ht="15.75" x14ac:dyDescent="0.25">
      <c r="B13" s="22"/>
      <c r="C13" s="287"/>
      <c r="D13" s="287"/>
      <c r="E13" s="287"/>
      <c r="F13" s="287"/>
      <c r="G13" s="287"/>
      <c r="H13" s="16"/>
      <c r="I13" s="309"/>
      <c r="J13" s="310"/>
      <c r="K13" s="67"/>
      <c r="L13" s="67"/>
      <c r="M13" s="67"/>
      <c r="N13" s="67"/>
      <c r="O13" s="67"/>
      <c r="P13" s="67"/>
      <c r="Q13" s="67"/>
      <c r="R13" s="67"/>
      <c r="S13" s="67"/>
    </row>
    <row r="14" spans="1:19" ht="15.75" x14ac:dyDescent="0.25">
      <c r="B14" s="22"/>
      <c r="C14" s="287"/>
      <c r="D14" s="287"/>
      <c r="E14" s="287"/>
      <c r="F14" s="287"/>
      <c r="G14" s="287"/>
      <c r="H14" s="16"/>
      <c r="I14" s="309"/>
      <c r="J14" s="310"/>
      <c r="K14" s="67"/>
      <c r="L14" s="67"/>
      <c r="M14" s="67"/>
      <c r="N14" s="67"/>
      <c r="O14" s="67"/>
      <c r="P14" s="67"/>
      <c r="Q14" s="67"/>
      <c r="R14" s="67"/>
      <c r="S14" s="67"/>
    </row>
    <row r="15" spans="1:19" ht="15.75" x14ac:dyDescent="0.25">
      <c r="B15" s="22"/>
      <c r="C15" s="287"/>
      <c r="D15" s="287"/>
      <c r="E15" s="287"/>
      <c r="F15" s="287"/>
      <c r="G15" s="287"/>
      <c r="H15" s="16"/>
      <c r="I15" s="309"/>
      <c r="J15" s="310"/>
      <c r="K15" s="67"/>
      <c r="L15" s="67"/>
      <c r="M15" s="67"/>
      <c r="N15" s="67"/>
      <c r="O15" s="67"/>
      <c r="P15" s="67"/>
      <c r="Q15" s="67"/>
      <c r="R15" s="67"/>
      <c r="S15" s="67"/>
    </row>
    <row r="16" spans="1:19" ht="15.75" x14ac:dyDescent="0.25">
      <c r="B16" s="22"/>
      <c r="C16" s="309"/>
      <c r="D16" s="311"/>
      <c r="E16" s="311"/>
      <c r="F16" s="311"/>
      <c r="G16" s="310"/>
      <c r="H16" s="16"/>
      <c r="I16" s="309"/>
      <c r="J16" s="310"/>
      <c r="K16" s="67"/>
      <c r="L16" s="67"/>
      <c r="M16" s="67"/>
      <c r="N16" s="67"/>
      <c r="O16" s="67"/>
      <c r="P16" s="67"/>
      <c r="Q16" s="67"/>
      <c r="R16" s="67"/>
      <c r="S16" s="67"/>
    </row>
    <row r="17" spans="1:19" ht="59.45" customHeight="1" x14ac:dyDescent="0.25">
      <c r="A17" s="75" t="s">
        <v>278</v>
      </c>
      <c r="B17" s="299" t="s">
        <v>275</v>
      </c>
      <c r="C17" s="300"/>
      <c r="D17" s="300"/>
      <c r="E17" s="300"/>
      <c r="F17" s="300"/>
      <c r="G17" s="300"/>
      <c r="H17" s="301"/>
      <c r="I17" s="297"/>
      <c r="J17" s="298"/>
      <c r="K17" s="67"/>
      <c r="L17" s="67"/>
      <c r="M17" s="67"/>
      <c r="N17" s="67"/>
      <c r="O17" s="67"/>
      <c r="P17" s="67"/>
      <c r="Q17" s="67"/>
      <c r="R17" s="67"/>
      <c r="S17" s="67"/>
    </row>
    <row r="18" spans="1:19" ht="67.900000000000006" customHeight="1" x14ac:dyDescent="0.25">
      <c r="B18" s="77" t="s">
        <v>81</v>
      </c>
      <c r="C18" s="295" t="s">
        <v>272</v>
      </c>
      <c r="D18" s="295"/>
      <c r="E18" s="295"/>
      <c r="F18" s="295"/>
      <c r="G18" s="295"/>
      <c r="H18" s="78" t="s">
        <v>273</v>
      </c>
      <c r="I18" s="312" t="s">
        <v>276</v>
      </c>
      <c r="J18" s="313"/>
      <c r="K18" s="67"/>
      <c r="L18" s="67"/>
      <c r="M18" s="67"/>
      <c r="N18" s="67"/>
      <c r="O18" s="67"/>
      <c r="P18" s="67"/>
      <c r="Q18" s="67"/>
      <c r="R18" s="67"/>
      <c r="S18" s="67"/>
    </row>
    <row r="19" spans="1:19" ht="15.75" x14ac:dyDescent="0.25">
      <c r="B19" s="22"/>
      <c r="C19" s="309"/>
      <c r="D19" s="311"/>
      <c r="E19" s="311"/>
      <c r="F19" s="311"/>
      <c r="G19" s="310"/>
      <c r="H19" s="16"/>
      <c r="I19" s="311"/>
      <c r="J19" s="310"/>
      <c r="K19" s="67"/>
      <c r="L19" s="67"/>
      <c r="M19" s="67"/>
      <c r="N19" s="67"/>
      <c r="O19" s="67"/>
      <c r="P19" s="67"/>
      <c r="Q19" s="67"/>
      <c r="R19" s="67"/>
      <c r="S19" s="67"/>
    </row>
    <row r="20" spans="1:19" ht="15.75" x14ac:dyDescent="0.25">
      <c r="B20" s="22"/>
      <c r="C20" s="287"/>
      <c r="D20" s="287"/>
      <c r="E20" s="287"/>
      <c r="F20" s="287"/>
      <c r="G20" s="287"/>
      <c r="H20" s="16"/>
      <c r="I20" s="309"/>
      <c r="J20" s="310"/>
      <c r="K20" s="67"/>
      <c r="L20" s="67"/>
      <c r="M20" s="67"/>
      <c r="N20" s="67"/>
      <c r="O20" s="67"/>
      <c r="P20" s="67"/>
      <c r="Q20" s="67"/>
      <c r="R20" s="67"/>
      <c r="S20" s="67"/>
    </row>
    <row r="21" spans="1:19" ht="15.75" x14ac:dyDescent="0.25">
      <c r="B21" s="22"/>
      <c r="C21" s="287"/>
      <c r="D21" s="287"/>
      <c r="E21" s="287"/>
      <c r="F21" s="287"/>
      <c r="G21" s="287"/>
      <c r="H21" s="16"/>
      <c r="I21" s="309"/>
      <c r="J21" s="310"/>
      <c r="K21" s="67"/>
      <c r="L21" s="67"/>
      <c r="M21" s="67"/>
      <c r="N21" s="67"/>
      <c r="O21" s="67"/>
      <c r="P21" s="67"/>
      <c r="Q21" s="67"/>
      <c r="R21" s="67"/>
      <c r="S21" s="67"/>
    </row>
    <row r="22" spans="1:19" ht="15.75" x14ac:dyDescent="0.25">
      <c r="B22" s="22"/>
      <c r="C22" s="287"/>
      <c r="D22" s="287"/>
      <c r="E22" s="287"/>
      <c r="F22" s="287"/>
      <c r="G22" s="287"/>
      <c r="H22" s="16"/>
      <c r="I22" s="309"/>
      <c r="J22" s="310"/>
      <c r="K22" s="67"/>
      <c r="L22" s="67"/>
      <c r="M22" s="67"/>
      <c r="N22" s="67"/>
      <c r="O22" s="67"/>
      <c r="P22" s="67"/>
      <c r="Q22" s="67"/>
      <c r="R22" s="67"/>
      <c r="S22" s="67"/>
    </row>
    <row r="23" spans="1:19" ht="15.75" x14ac:dyDescent="0.25">
      <c r="B23" s="22"/>
      <c r="C23" s="287"/>
      <c r="D23" s="287"/>
      <c r="E23" s="287"/>
      <c r="F23" s="287"/>
      <c r="G23" s="287"/>
      <c r="H23" s="16"/>
      <c r="I23" s="309"/>
      <c r="J23" s="310"/>
      <c r="K23" s="67"/>
      <c r="L23" s="67"/>
      <c r="M23" s="67"/>
      <c r="N23" s="67"/>
      <c r="O23" s="67"/>
      <c r="P23" s="67"/>
      <c r="Q23" s="67"/>
      <c r="R23" s="67"/>
      <c r="S23" s="67"/>
    </row>
    <row r="24" spans="1:19" ht="15.75" x14ac:dyDescent="0.25">
      <c r="B24" s="22"/>
      <c r="C24" s="309"/>
      <c r="D24" s="311"/>
      <c r="E24" s="311"/>
      <c r="F24" s="311"/>
      <c r="G24" s="310"/>
      <c r="H24" s="16"/>
      <c r="I24" s="309"/>
      <c r="J24" s="310"/>
      <c r="K24" s="67"/>
      <c r="L24" s="67"/>
      <c r="M24" s="67"/>
      <c r="N24" s="67"/>
      <c r="O24" s="67"/>
      <c r="P24" s="67"/>
      <c r="Q24" s="67"/>
      <c r="R24" s="67"/>
      <c r="S24" s="67"/>
    </row>
    <row r="25" spans="1:19" ht="41.45" customHeight="1" x14ac:dyDescent="0.25">
      <c r="A25" s="75" t="s">
        <v>279</v>
      </c>
      <c r="B25" s="299" t="s">
        <v>280</v>
      </c>
      <c r="C25" s="300"/>
      <c r="D25" s="300"/>
      <c r="E25" s="300"/>
      <c r="F25" s="300"/>
      <c r="G25" s="300"/>
      <c r="H25" s="301"/>
      <c r="I25" s="297"/>
      <c r="J25" s="298"/>
      <c r="K25" s="67"/>
      <c r="L25" s="67"/>
      <c r="M25" s="67"/>
      <c r="N25" s="67"/>
      <c r="O25" s="67"/>
      <c r="P25" s="67"/>
      <c r="Q25" s="67"/>
      <c r="R25" s="67"/>
      <c r="S25" s="67"/>
    </row>
    <row r="26" spans="1:19" ht="67.900000000000006" customHeight="1" x14ac:dyDescent="0.25">
      <c r="B26" s="77" t="s">
        <v>81</v>
      </c>
      <c r="C26" s="319" t="s">
        <v>281</v>
      </c>
      <c r="D26" s="320"/>
      <c r="E26" s="320"/>
      <c r="F26" s="320"/>
      <c r="G26" s="320"/>
      <c r="H26" s="321"/>
      <c r="I26" s="312" t="s">
        <v>282</v>
      </c>
      <c r="J26" s="313"/>
      <c r="K26" s="67"/>
      <c r="L26" s="67"/>
      <c r="M26" s="67"/>
      <c r="N26" s="67"/>
      <c r="O26" s="67"/>
      <c r="P26" s="67"/>
      <c r="Q26" s="67"/>
      <c r="R26" s="67"/>
      <c r="S26" s="67"/>
    </row>
    <row r="27" spans="1:19" ht="15.75" x14ac:dyDescent="0.25">
      <c r="B27" s="22"/>
      <c r="C27" s="309"/>
      <c r="D27" s="311"/>
      <c r="E27" s="311"/>
      <c r="F27" s="311"/>
      <c r="G27" s="311"/>
      <c r="H27" s="310"/>
      <c r="I27" s="311"/>
      <c r="J27" s="310"/>
      <c r="K27" s="67"/>
      <c r="L27" s="67"/>
      <c r="M27" s="67"/>
      <c r="N27" s="67"/>
      <c r="O27" s="67"/>
      <c r="P27" s="67"/>
      <c r="Q27" s="67"/>
      <c r="R27" s="67"/>
      <c r="S27" s="67"/>
    </row>
    <row r="28" spans="1:19" ht="15.75" x14ac:dyDescent="0.25">
      <c r="B28" s="22"/>
      <c r="C28" s="309"/>
      <c r="D28" s="311"/>
      <c r="E28" s="311"/>
      <c r="F28" s="311"/>
      <c r="G28" s="311"/>
      <c r="H28" s="310"/>
      <c r="I28" s="309"/>
      <c r="J28" s="310"/>
      <c r="K28" s="67"/>
      <c r="L28" s="67"/>
      <c r="M28" s="67"/>
      <c r="N28" s="67"/>
      <c r="O28" s="67"/>
      <c r="P28" s="67"/>
      <c r="Q28" s="67"/>
      <c r="R28" s="67"/>
      <c r="S28" s="67"/>
    </row>
    <row r="29" spans="1:19" ht="15.75" x14ac:dyDescent="0.25">
      <c r="B29" s="22"/>
      <c r="C29" s="309"/>
      <c r="D29" s="311"/>
      <c r="E29" s="311"/>
      <c r="F29" s="311"/>
      <c r="G29" s="311"/>
      <c r="H29" s="310"/>
      <c r="I29" s="309"/>
      <c r="J29" s="310"/>
      <c r="K29" s="67"/>
      <c r="L29" s="67"/>
      <c r="M29" s="67"/>
      <c r="N29" s="67"/>
      <c r="O29" s="67"/>
      <c r="P29" s="67"/>
      <c r="Q29" s="67"/>
      <c r="R29" s="67"/>
      <c r="S29" s="67"/>
    </row>
    <row r="30" spans="1:19" ht="15.75" x14ac:dyDescent="0.25">
      <c r="B30" s="22"/>
      <c r="C30" s="309"/>
      <c r="D30" s="311"/>
      <c r="E30" s="311"/>
      <c r="F30" s="311"/>
      <c r="G30" s="311"/>
      <c r="H30" s="310"/>
      <c r="I30" s="309"/>
      <c r="J30" s="310"/>
      <c r="K30" s="67"/>
      <c r="L30" s="67"/>
      <c r="M30" s="67"/>
      <c r="N30" s="67"/>
      <c r="O30" s="67"/>
      <c r="P30" s="67"/>
      <c r="Q30" s="67"/>
      <c r="R30" s="67"/>
      <c r="S30" s="67"/>
    </row>
    <row r="31" spans="1:19" ht="15.75" x14ac:dyDescent="0.25">
      <c r="B31" s="22"/>
      <c r="C31" s="309"/>
      <c r="D31" s="311"/>
      <c r="E31" s="311"/>
      <c r="F31" s="311"/>
      <c r="G31" s="311"/>
      <c r="H31" s="310"/>
      <c r="I31" s="309"/>
      <c r="J31" s="310"/>
      <c r="K31" s="67"/>
      <c r="L31" s="67"/>
      <c r="M31" s="67"/>
      <c r="N31" s="67"/>
      <c r="O31" s="67"/>
      <c r="P31" s="67"/>
      <c r="Q31" s="67"/>
      <c r="R31" s="67"/>
      <c r="S31" s="67"/>
    </row>
    <row r="32" spans="1:19" ht="15.75" x14ac:dyDescent="0.25">
      <c r="B32" s="22"/>
      <c r="C32" s="309"/>
      <c r="D32" s="311"/>
      <c r="E32" s="311"/>
      <c r="F32" s="311"/>
      <c r="G32" s="311"/>
      <c r="H32" s="310"/>
      <c r="I32" s="309"/>
      <c r="J32" s="310"/>
      <c r="K32" s="67"/>
      <c r="L32" s="67"/>
      <c r="M32" s="67"/>
      <c r="N32" s="67"/>
      <c r="O32" s="67"/>
      <c r="P32" s="67"/>
      <c r="Q32" s="67"/>
      <c r="R32" s="67"/>
      <c r="S32" s="67"/>
    </row>
    <row r="33" spans="1:19" ht="48" customHeight="1" x14ac:dyDescent="0.25">
      <c r="A33" s="75" t="s">
        <v>284</v>
      </c>
      <c r="B33" s="299" t="s">
        <v>283</v>
      </c>
      <c r="C33" s="300"/>
      <c r="D33" s="300"/>
      <c r="E33" s="300"/>
      <c r="F33" s="300"/>
      <c r="G33" s="300"/>
      <c r="H33" s="301"/>
      <c r="I33" s="297"/>
      <c r="J33" s="298"/>
      <c r="K33" s="67"/>
      <c r="L33" s="67"/>
      <c r="M33" s="67"/>
      <c r="N33" s="67"/>
      <c r="O33" s="67"/>
      <c r="P33" s="67"/>
      <c r="Q33" s="67"/>
      <c r="R33" s="67"/>
      <c r="S33" s="67"/>
    </row>
    <row r="34" spans="1:19" ht="67.900000000000006" customHeight="1" x14ac:dyDescent="0.25">
      <c r="B34" s="77" t="s">
        <v>81</v>
      </c>
      <c r="C34" s="319" t="s">
        <v>281</v>
      </c>
      <c r="D34" s="320"/>
      <c r="E34" s="320"/>
      <c r="F34" s="320"/>
      <c r="G34" s="320"/>
      <c r="H34" s="321"/>
      <c r="I34" s="312" t="s">
        <v>282</v>
      </c>
      <c r="J34" s="313"/>
      <c r="K34" s="67"/>
      <c r="L34" s="67"/>
      <c r="M34" s="67"/>
      <c r="N34" s="67"/>
      <c r="O34" s="67"/>
      <c r="P34" s="67"/>
      <c r="Q34" s="67"/>
      <c r="R34" s="67"/>
      <c r="S34" s="67"/>
    </row>
    <row r="35" spans="1:19" ht="15.75" x14ac:dyDescent="0.25">
      <c r="B35" s="22"/>
      <c r="C35" s="309"/>
      <c r="D35" s="311"/>
      <c r="E35" s="311"/>
      <c r="F35" s="311"/>
      <c r="G35" s="311"/>
      <c r="H35" s="310"/>
      <c r="I35" s="311"/>
      <c r="J35" s="310"/>
      <c r="K35" s="67"/>
      <c r="L35" s="67"/>
      <c r="M35" s="67"/>
      <c r="N35" s="67"/>
      <c r="O35" s="67"/>
      <c r="P35" s="67"/>
      <c r="Q35" s="67"/>
      <c r="R35" s="67"/>
      <c r="S35" s="67"/>
    </row>
    <row r="36" spans="1:19" ht="15.75" x14ac:dyDescent="0.25">
      <c r="B36" s="22"/>
      <c r="C36" s="309"/>
      <c r="D36" s="311"/>
      <c r="E36" s="311"/>
      <c r="F36" s="311"/>
      <c r="G36" s="311"/>
      <c r="H36" s="310"/>
      <c r="I36" s="309"/>
      <c r="J36" s="310"/>
      <c r="K36" s="67"/>
      <c r="L36" s="67"/>
      <c r="M36" s="67"/>
      <c r="N36" s="67"/>
      <c r="O36" s="67"/>
      <c r="P36" s="67"/>
      <c r="Q36" s="67"/>
      <c r="R36" s="67"/>
      <c r="S36" s="67"/>
    </row>
    <row r="37" spans="1:19" ht="15.75" x14ac:dyDescent="0.25">
      <c r="B37" s="22"/>
      <c r="C37" s="309"/>
      <c r="D37" s="311"/>
      <c r="E37" s="311"/>
      <c r="F37" s="311"/>
      <c r="G37" s="311"/>
      <c r="H37" s="310"/>
      <c r="I37" s="309"/>
      <c r="J37" s="310"/>
      <c r="K37" s="67"/>
      <c r="L37" s="67"/>
      <c r="M37" s="67"/>
      <c r="N37" s="67"/>
      <c r="O37" s="67"/>
      <c r="P37" s="67"/>
      <c r="Q37" s="67"/>
      <c r="R37" s="67"/>
      <c r="S37" s="67"/>
    </row>
    <row r="38" spans="1:19" ht="15.75" x14ac:dyDescent="0.25">
      <c r="B38" s="22"/>
      <c r="C38" s="309"/>
      <c r="D38" s="311"/>
      <c r="E38" s="311"/>
      <c r="F38" s="311"/>
      <c r="G38" s="311"/>
      <c r="H38" s="310"/>
      <c r="I38" s="309"/>
      <c r="J38" s="310"/>
      <c r="K38" s="67"/>
      <c r="L38" s="67"/>
      <c r="M38" s="67"/>
      <c r="N38" s="67"/>
      <c r="O38" s="67"/>
      <c r="P38" s="67"/>
      <c r="Q38" s="67"/>
      <c r="R38" s="67"/>
      <c r="S38" s="67"/>
    </row>
    <row r="39" spans="1:19" ht="15.75" x14ac:dyDescent="0.25">
      <c r="B39" s="22"/>
      <c r="C39" s="309"/>
      <c r="D39" s="311"/>
      <c r="E39" s="311"/>
      <c r="F39" s="311"/>
      <c r="G39" s="311"/>
      <c r="H39" s="310"/>
      <c r="I39" s="309"/>
      <c r="J39" s="310"/>
      <c r="K39" s="67"/>
      <c r="L39" s="67"/>
      <c r="M39" s="67"/>
      <c r="N39" s="67"/>
      <c r="O39" s="67"/>
      <c r="P39" s="67"/>
      <c r="Q39" s="67"/>
      <c r="R39" s="67"/>
      <c r="S39" s="67"/>
    </row>
    <row r="40" spans="1:19" ht="15.75" x14ac:dyDescent="0.25">
      <c r="B40" s="22"/>
      <c r="C40" s="309"/>
      <c r="D40" s="311"/>
      <c r="E40" s="311"/>
      <c r="F40" s="311"/>
      <c r="G40" s="311"/>
      <c r="H40" s="310"/>
      <c r="I40" s="309"/>
      <c r="J40" s="310"/>
      <c r="K40" s="67"/>
      <c r="L40" s="67"/>
      <c r="M40" s="67"/>
      <c r="N40" s="67"/>
      <c r="O40" s="67"/>
      <c r="P40" s="67"/>
      <c r="Q40" s="67"/>
      <c r="R40" s="67"/>
      <c r="S40" s="67"/>
    </row>
    <row r="41" spans="1:19" ht="57.6" customHeight="1" x14ac:dyDescent="0.25">
      <c r="A41" s="75" t="s">
        <v>285</v>
      </c>
      <c r="B41" s="299" t="s">
        <v>286</v>
      </c>
      <c r="C41" s="300"/>
      <c r="D41" s="300"/>
      <c r="E41" s="300"/>
      <c r="F41" s="300"/>
      <c r="G41" s="300"/>
      <c r="H41" s="301"/>
      <c r="I41" s="297"/>
      <c r="J41" s="298"/>
      <c r="K41" s="67"/>
      <c r="L41" s="67"/>
      <c r="M41" s="67"/>
      <c r="N41" s="67"/>
      <c r="O41" s="67"/>
      <c r="P41" s="67"/>
      <c r="Q41" s="67"/>
      <c r="R41" s="67"/>
      <c r="S41" s="67"/>
    </row>
    <row r="42" spans="1:19" ht="67.900000000000006" customHeight="1" x14ac:dyDescent="0.25">
      <c r="B42" s="77" t="s">
        <v>81</v>
      </c>
      <c r="C42" s="319" t="s">
        <v>281</v>
      </c>
      <c r="D42" s="320"/>
      <c r="E42" s="320"/>
      <c r="F42" s="320"/>
      <c r="G42" s="320"/>
      <c r="H42" s="321"/>
      <c r="I42" s="312" t="s">
        <v>282</v>
      </c>
      <c r="J42" s="313"/>
      <c r="K42" s="67"/>
      <c r="L42" s="67"/>
      <c r="M42" s="67"/>
      <c r="N42" s="67"/>
      <c r="O42" s="67"/>
      <c r="P42" s="67"/>
      <c r="Q42" s="67"/>
      <c r="R42" s="67"/>
      <c r="S42" s="67"/>
    </row>
    <row r="43" spans="1:19" ht="15.75" x14ac:dyDescent="0.25">
      <c r="B43" s="22"/>
      <c r="C43" s="309"/>
      <c r="D43" s="311"/>
      <c r="E43" s="311"/>
      <c r="F43" s="311"/>
      <c r="G43" s="311"/>
      <c r="H43" s="310"/>
      <c r="I43" s="311"/>
      <c r="J43" s="310"/>
      <c r="K43" s="67"/>
      <c r="L43" s="67"/>
      <c r="M43" s="67"/>
      <c r="N43" s="67"/>
      <c r="O43" s="67"/>
      <c r="P43" s="67"/>
      <c r="Q43" s="67"/>
      <c r="R43" s="67"/>
      <c r="S43" s="67"/>
    </row>
    <row r="44" spans="1:19" ht="15.75" x14ac:dyDescent="0.25">
      <c r="B44" s="22"/>
      <c r="C44" s="309"/>
      <c r="D44" s="311"/>
      <c r="E44" s="311"/>
      <c r="F44" s="311"/>
      <c r="G44" s="311"/>
      <c r="H44" s="310"/>
      <c r="I44" s="309"/>
      <c r="J44" s="310"/>
      <c r="K44" s="67"/>
      <c r="L44" s="67"/>
      <c r="M44" s="67"/>
      <c r="N44" s="67"/>
      <c r="O44" s="67"/>
      <c r="P44" s="67"/>
      <c r="Q44" s="67"/>
      <c r="R44" s="67"/>
      <c r="S44" s="67"/>
    </row>
    <row r="45" spans="1:19" ht="15.75" x14ac:dyDescent="0.25">
      <c r="B45" s="22"/>
      <c r="C45" s="309"/>
      <c r="D45" s="311"/>
      <c r="E45" s="311"/>
      <c r="F45" s="311"/>
      <c r="G45" s="311"/>
      <c r="H45" s="310"/>
      <c r="I45" s="309"/>
      <c r="J45" s="310"/>
      <c r="K45" s="67"/>
      <c r="L45" s="67"/>
      <c r="M45" s="67"/>
      <c r="N45" s="67"/>
      <c r="O45" s="67"/>
      <c r="P45" s="67"/>
      <c r="Q45" s="67"/>
      <c r="R45" s="67"/>
      <c r="S45" s="67"/>
    </row>
    <row r="46" spans="1:19" ht="15.75" x14ac:dyDescent="0.25">
      <c r="B46" s="22"/>
      <c r="C46" s="309"/>
      <c r="D46" s="311"/>
      <c r="E46" s="311"/>
      <c r="F46" s="311"/>
      <c r="G46" s="311"/>
      <c r="H46" s="310"/>
      <c r="I46" s="309"/>
      <c r="J46" s="310"/>
      <c r="K46" s="67"/>
      <c r="L46" s="67"/>
      <c r="M46" s="67"/>
      <c r="N46" s="67"/>
      <c r="O46" s="67"/>
      <c r="P46" s="67"/>
      <c r="Q46" s="67"/>
      <c r="R46" s="67"/>
      <c r="S46" s="67"/>
    </row>
    <row r="47" spans="1:19" ht="15.75" x14ac:dyDescent="0.25">
      <c r="B47" s="22"/>
      <c r="C47" s="309"/>
      <c r="D47" s="311"/>
      <c r="E47" s="311"/>
      <c r="F47" s="311"/>
      <c r="G47" s="311"/>
      <c r="H47" s="310"/>
      <c r="I47" s="309"/>
      <c r="J47" s="310"/>
      <c r="K47" s="67"/>
      <c r="L47" s="67"/>
      <c r="M47" s="67"/>
      <c r="N47" s="67"/>
      <c r="O47" s="67"/>
      <c r="P47" s="67"/>
      <c r="Q47" s="67"/>
      <c r="R47" s="67"/>
      <c r="S47" s="67"/>
    </row>
    <row r="48" spans="1:19" ht="15.75" x14ac:dyDescent="0.25">
      <c r="B48" s="22"/>
      <c r="C48" s="309"/>
      <c r="D48" s="311"/>
      <c r="E48" s="311"/>
      <c r="F48" s="311"/>
      <c r="G48" s="311"/>
      <c r="H48" s="310"/>
      <c r="I48" s="309"/>
      <c r="J48" s="310"/>
      <c r="K48" s="67"/>
      <c r="L48" s="67"/>
      <c r="M48" s="67"/>
      <c r="N48" s="67"/>
      <c r="O48" s="67"/>
      <c r="P48" s="67"/>
      <c r="Q48" s="67"/>
      <c r="R48" s="67"/>
      <c r="S48" s="67"/>
    </row>
    <row r="49" spans="1:19" ht="51" customHeight="1" x14ac:dyDescent="0.25">
      <c r="A49" s="75" t="s">
        <v>288</v>
      </c>
      <c r="B49" s="302" t="s">
        <v>295</v>
      </c>
      <c r="C49" s="294"/>
      <c r="D49" s="294"/>
      <c r="E49" s="294"/>
      <c r="F49" s="294"/>
      <c r="G49" s="294"/>
      <c r="H49" s="294"/>
      <c r="I49" s="294"/>
      <c r="J49" s="294"/>
      <c r="K49" s="67"/>
      <c r="L49" s="67"/>
      <c r="M49" s="67"/>
      <c r="N49" s="67"/>
      <c r="O49" s="67"/>
      <c r="P49" s="67"/>
      <c r="Q49" s="67"/>
      <c r="R49" s="67"/>
      <c r="S49" s="67"/>
    </row>
    <row r="50" spans="1:19" ht="15.75" x14ac:dyDescent="0.25">
      <c r="A50" s="75" t="s">
        <v>289</v>
      </c>
      <c r="B50" s="316" t="s">
        <v>290</v>
      </c>
      <c r="C50" s="317"/>
      <c r="D50" s="317"/>
      <c r="E50" s="317"/>
      <c r="F50" s="317"/>
      <c r="G50" s="317"/>
      <c r="H50" s="318"/>
      <c r="I50" s="314"/>
      <c r="J50" s="315"/>
      <c r="K50" s="67"/>
      <c r="L50" s="67"/>
      <c r="M50" s="67"/>
      <c r="N50" s="67"/>
      <c r="O50" s="67"/>
      <c r="P50" s="67"/>
      <c r="Q50" s="67"/>
      <c r="R50" s="67"/>
      <c r="S50" s="67"/>
    </row>
    <row r="51" spans="1:19" ht="67.900000000000006" customHeight="1" x14ac:dyDescent="0.25">
      <c r="B51" s="77" t="s">
        <v>81</v>
      </c>
      <c r="C51" s="295" t="s">
        <v>291</v>
      </c>
      <c r="D51" s="295"/>
      <c r="E51" s="295"/>
      <c r="F51" s="295"/>
      <c r="G51" s="295"/>
      <c r="H51" s="79" t="s">
        <v>292</v>
      </c>
      <c r="I51" s="312" t="s">
        <v>274</v>
      </c>
      <c r="J51" s="313"/>
      <c r="K51" s="67"/>
      <c r="L51" s="67"/>
      <c r="M51" s="67"/>
      <c r="N51" s="67"/>
      <c r="O51" s="67"/>
      <c r="P51" s="67"/>
      <c r="Q51" s="67"/>
      <c r="R51" s="67"/>
      <c r="S51" s="67"/>
    </row>
    <row r="52" spans="1:19" ht="15.75" x14ac:dyDescent="0.25">
      <c r="B52" s="22"/>
      <c r="C52" s="309"/>
      <c r="D52" s="311"/>
      <c r="E52" s="311"/>
      <c r="F52" s="311"/>
      <c r="G52" s="310"/>
      <c r="H52" s="16"/>
      <c r="I52" s="311"/>
      <c r="J52" s="310"/>
      <c r="K52" s="67"/>
      <c r="L52" s="67"/>
      <c r="M52" s="67"/>
      <c r="N52" s="67"/>
      <c r="O52" s="67"/>
      <c r="P52" s="67"/>
      <c r="Q52" s="67"/>
      <c r="R52" s="67"/>
      <c r="S52" s="67"/>
    </row>
    <row r="53" spans="1:19" ht="15.75" x14ac:dyDescent="0.25">
      <c r="B53" s="22"/>
      <c r="C53" s="287"/>
      <c r="D53" s="287"/>
      <c r="E53" s="287"/>
      <c r="F53" s="287"/>
      <c r="G53" s="287"/>
      <c r="H53" s="16"/>
      <c r="I53" s="309"/>
      <c r="J53" s="310"/>
      <c r="K53" s="67"/>
      <c r="L53" s="67"/>
      <c r="M53" s="67"/>
      <c r="N53" s="67"/>
      <c r="O53" s="67"/>
      <c r="P53" s="67"/>
      <c r="Q53" s="67"/>
      <c r="R53" s="67"/>
      <c r="S53" s="67"/>
    </row>
    <row r="54" spans="1:19" ht="15.75" x14ac:dyDescent="0.25">
      <c r="B54" s="22"/>
      <c r="C54" s="287"/>
      <c r="D54" s="287"/>
      <c r="E54" s="287"/>
      <c r="F54" s="287"/>
      <c r="G54" s="287"/>
      <c r="H54" s="16"/>
      <c r="I54" s="309"/>
      <c r="J54" s="310"/>
      <c r="K54" s="67"/>
      <c r="L54" s="67"/>
      <c r="M54" s="67"/>
      <c r="N54" s="67"/>
      <c r="O54" s="67"/>
      <c r="P54" s="67"/>
      <c r="Q54" s="67"/>
      <c r="R54" s="67"/>
      <c r="S54" s="67"/>
    </row>
    <row r="55" spans="1:19" ht="15.75" x14ac:dyDescent="0.25">
      <c r="B55" s="22"/>
      <c r="C55" s="287"/>
      <c r="D55" s="287"/>
      <c r="E55" s="287"/>
      <c r="F55" s="287"/>
      <c r="G55" s="287"/>
      <c r="H55" s="16"/>
      <c r="I55" s="309"/>
      <c r="J55" s="310"/>
      <c r="K55" s="67"/>
      <c r="L55" s="67"/>
      <c r="M55" s="67"/>
      <c r="N55" s="67"/>
      <c r="O55" s="67"/>
      <c r="P55" s="67"/>
      <c r="Q55" s="67"/>
      <c r="R55" s="67"/>
      <c r="S55" s="67"/>
    </row>
    <row r="56" spans="1:19" ht="15.75" x14ac:dyDescent="0.25">
      <c r="B56" s="22"/>
      <c r="C56" s="287"/>
      <c r="D56" s="287"/>
      <c r="E56" s="287"/>
      <c r="F56" s="287"/>
      <c r="G56" s="287"/>
      <c r="H56" s="16"/>
      <c r="I56" s="309"/>
      <c r="J56" s="310"/>
      <c r="K56" s="67"/>
      <c r="L56" s="67"/>
      <c r="M56" s="67"/>
      <c r="N56" s="67"/>
      <c r="O56" s="67"/>
      <c r="P56" s="67"/>
      <c r="Q56" s="67"/>
      <c r="R56" s="67"/>
      <c r="S56" s="67"/>
    </row>
    <row r="57" spans="1:19" ht="15.75" x14ac:dyDescent="0.25">
      <c r="B57" s="22"/>
      <c r="C57" s="309"/>
      <c r="D57" s="311"/>
      <c r="E57" s="311"/>
      <c r="F57" s="311"/>
      <c r="G57" s="310"/>
      <c r="H57" s="16"/>
      <c r="I57" s="309"/>
      <c r="J57" s="310"/>
      <c r="K57" s="67"/>
      <c r="L57" s="67"/>
      <c r="M57" s="67"/>
      <c r="N57" s="67"/>
      <c r="O57" s="67"/>
      <c r="P57" s="67"/>
      <c r="Q57" s="67"/>
      <c r="R57" s="67"/>
      <c r="S57" s="67"/>
    </row>
    <row r="58" spans="1:19" ht="70.150000000000006" customHeight="1" x14ac:dyDescent="0.25">
      <c r="A58" s="75" t="s">
        <v>294</v>
      </c>
      <c r="B58" s="299" t="s">
        <v>293</v>
      </c>
      <c r="C58" s="300"/>
      <c r="D58" s="300"/>
      <c r="E58" s="300"/>
      <c r="F58" s="300"/>
      <c r="G58" s="300"/>
      <c r="H58" s="301"/>
      <c r="I58" s="297"/>
      <c r="J58" s="298"/>
      <c r="K58" s="67"/>
      <c r="L58" s="67"/>
      <c r="M58" s="67"/>
      <c r="N58" s="67"/>
      <c r="O58" s="67"/>
      <c r="P58" s="67"/>
      <c r="Q58" s="67"/>
      <c r="R58" s="67"/>
      <c r="S58" s="67"/>
    </row>
    <row r="59" spans="1:19" ht="67.900000000000006" customHeight="1" x14ac:dyDescent="0.25">
      <c r="B59" s="80" t="s">
        <v>81</v>
      </c>
      <c r="C59" s="288" t="s">
        <v>291</v>
      </c>
      <c r="D59" s="288"/>
      <c r="E59" s="288"/>
      <c r="F59" s="288"/>
      <c r="G59" s="288"/>
      <c r="H59" s="81" t="s">
        <v>292</v>
      </c>
      <c r="I59" s="289" t="s">
        <v>276</v>
      </c>
      <c r="J59" s="290"/>
      <c r="K59" s="67"/>
      <c r="L59" s="67"/>
      <c r="M59" s="67"/>
      <c r="N59" s="67"/>
      <c r="O59" s="67"/>
      <c r="P59" s="67"/>
      <c r="Q59" s="67"/>
      <c r="R59" s="67"/>
      <c r="S59" s="67"/>
    </row>
    <row r="60" spans="1:19" ht="15.75" x14ac:dyDescent="0.25">
      <c r="B60" s="22"/>
      <c r="C60" s="287"/>
      <c r="D60" s="287"/>
      <c r="E60" s="287"/>
      <c r="F60" s="287"/>
      <c r="G60" s="287"/>
      <c r="H60" s="16"/>
      <c r="I60" s="287"/>
      <c r="J60" s="287"/>
      <c r="K60" s="67"/>
      <c r="L60" s="67"/>
      <c r="M60" s="67"/>
      <c r="N60" s="67"/>
      <c r="O60" s="67"/>
      <c r="P60" s="67"/>
      <c r="Q60" s="67"/>
      <c r="R60" s="67"/>
      <c r="S60" s="67"/>
    </row>
    <row r="61" spans="1:19" ht="15.75" x14ac:dyDescent="0.25">
      <c r="B61" s="22"/>
      <c r="C61" s="287"/>
      <c r="D61" s="287"/>
      <c r="E61" s="287"/>
      <c r="F61" s="287"/>
      <c r="G61" s="287"/>
      <c r="H61" s="16"/>
      <c r="I61" s="287"/>
      <c r="J61" s="287"/>
      <c r="K61" s="67"/>
      <c r="L61" s="67"/>
      <c r="M61" s="67"/>
      <c r="N61" s="67"/>
      <c r="O61" s="67"/>
      <c r="P61" s="67"/>
      <c r="Q61" s="67"/>
      <c r="R61" s="67"/>
      <c r="S61" s="67"/>
    </row>
    <row r="62" spans="1:19" ht="15.75" x14ac:dyDescent="0.25">
      <c r="B62" s="22"/>
      <c r="C62" s="287"/>
      <c r="D62" s="287"/>
      <c r="E62" s="287"/>
      <c r="F62" s="287"/>
      <c r="G62" s="287"/>
      <c r="H62" s="16"/>
      <c r="I62" s="287"/>
      <c r="J62" s="287"/>
      <c r="K62" s="67"/>
      <c r="L62" s="67"/>
      <c r="M62" s="67"/>
      <c r="N62" s="67"/>
      <c r="O62" s="67"/>
      <c r="P62" s="67"/>
      <c r="Q62" s="67"/>
      <c r="R62" s="67"/>
      <c r="S62" s="67"/>
    </row>
    <row r="63" spans="1:19" ht="15.75" x14ac:dyDescent="0.25">
      <c r="B63" s="22"/>
      <c r="C63" s="287"/>
      <c r="D63" s="287"/>
      <c r="E63" s="287"/>
      <c r="F63" s="287"/>
      <c r="G63" s="287"/>
      <c r="H63" s="16"/>
      <c r="I63" s="287"/>
      <c r="J63" s="287"/>
      <c r="K63" s="67"/>
      <c r="L63" s="67"/>
      <c r="M63" s="67"/>
      <c r="N63" s="67"/>
      <c r="O63" s="67"/>
      <c r="P63" s="67"/>
      <c r="Q63" s="67"/>
      <c r="R63" s="67"/>
      <c r="S63" s="67"/>
    </row>
    <row r="64" spans="1:19" ht="15.75" x14ac:dyDescent="0.25">
      <c r="B64" s="22"/>
      <c r="C64" s="287"/>
      <c r="D64" s="287"/>
      <c r="E64" s="287"/>
      <c r="F64" s="287"/>
      <c r="G64" s="287"/>
      <c r="H64" s="16"/>
      <c r="I64" s="287"/>
      <c r="J64" s="287"/>
      <c r="K64" s="67"/>
      <c r="L64" s="67"/>
      <c r="M64" s="67"/>
      <c r="N64" s="67"/>
      <c r="O64" s="67"/>
      <c r="P64" s="67"/>
      <c r="Q64" s="67"/>
      <c r="R64" s="67"/>
      <c r="S64" s="67"/>
    </row>
    <row r="65" spans="1:19" s="83" customFormat="1" ht="15.75" x14ac:dyDescent="0.25">
      <c r="A65" s="82"/>
      <c r="B65" s="22"/>
      <c r="C65" s="287"/>
      <c r="D65" s="287"/>
      <c r="E65" s="287"/>
      <c r="F65" s="287"/>
      <c r="G65" s="287"/>
      <c r="H65" s="16"/>
      <c r="I65" s="287"/>
      <c r="J65" s="287"/>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99</v>
      </c>
      <c r="B67" s="293" t="s">
        <v>302</v>
      </c>
      <c r="C67" s="294"/>
      <c r="D67" s="294"/>
      <c r="E67" s="294"/>
      <c r="F67" s="294"/>
      <c r="G67" s="294"/>
      <c r="H67" s="294"/>
      <c r="I67" s="294"/>
      <c r="J67" s="294"/>
      <c r="K67" s="54"/>
      <c r="L67" s="54"/>
      <c r="M67" s="54"/>
      <c r="N67" s="54"/>
      <c r="O67" s="54"/>
      <c r="P67" s="54"/>
      <c r="Q67" s="54"/>
      <c r="R67" s="54"/>
      <c r="S67" s="54"/>
    </row>
    <row r="68" spans="1:19" ht="27.6" customHeight="1" x14ac:dyDescent="0.25">
      <c r="B68" s="295" t="s">
        <v>296</v>
      </c>
      <c r="C68" s="295"/>
      <c r="D68" s="295"/>
      <c r="E68" s="295"/>
      <c r="F68" s="295"/>
      <c r="G68" s="295" t="s">
        <v>297</v>
      </c>
      <c r="H68" s="295"/>
      <c r="I68" s="295" t="s">
        <v>298</v>
      </c>
      <c r="J68" s="295"/>
      <c r="K68" s="67"/>
      <c r="L68" s="67"/>
      <c r="M68" s="67"/>
      <c r="N68" s="67"/>
      <c r="O68" s="67"/>
      <c r="P68" s="67"/>
      <c r="Q68" s="67"/>
      <c r="R68" s="67"/>
      <c r="S68" s="67"/>
    </row>
    <row r="69" spans="1:19" ht="15.75" x14ac:dyDescent="0.25">
      <c r="B69" s="291" t="s">
        <v>299</v>
      </c>
      <c r="C69" s="291"/>
      <c r="D69" s="291"/>
      <c r="E69" s="291"/>
      <c r="F69" s="291"/>
      <c r="G69" s="292"/>
      <c r="H69" s="292"/>
      <c r="I69" s="292"/>
      <c r="J69" s="292"/>
      <c r="K69" s="67"/>
      <c r="L69" s="67"/>
      <c r="M69" s="67"/>
      <c r="N69" s="67"/>
      <c r="O69" s="67"/>
      <c r="P69" s="67"/>
      <c r="Q69" s="67"/>
      <c r="R69" s="67"/>
      <c r="S69" s="67"/>
    </row>
    <row r="70" spans="1:19" ht="15.75" x14ac:dyDescent="0.25">
      <c r="B70" s="291" t="s">
        <v>300</v>
      </c>
      <c r="C70" s="291"/>
      <c r="D70" s="291"/>
      <c r="E70" s="291"/>
      <c r="F70" s="291"/>
      <c r="G70" s="292"/>
      <c r="H70" s="292"/>
      <c r="I70" s="292"/>
      <c r="J70" s="292"/>
      <c r="K70" s="67"/>
      <c r="L70" s="67"/>
      <c r="M70" s="67"/>
      <c r="N70" s="67"/>
      <c r="O70" s="67"/>
      <c r="P70" s="67"/>
      <c r="Q70" s="67"/>
      <c r="R70" s="67"/>
      <c r="S70" s="67"/>
    </row>
    <row r="71" spans="1:19" ht="15.75" x14ac:dyDescent="0.25">
      <c r="B71" s="291" t="s">
        <v>301</v>
      </c>
      <c r="C71" s="291"/>
      <c r="D71" s="291"/>
      <c r="E71" s="291"/>
      <c r="F71" s="291"/>
      <c r="G71" s="292"/>
      <c r="H71" s="292"/>
      <c r="I71" s="292"/>
      <c r="J71" s="292"/>
      <c r="K71" s="67"/>
      <c r="L71" s="67"/>
      <c r="M71" s="67"/>
      <c r="N71" s="67"/>
      <c r="O71" s="67"/>
      <c r="P71" s="67"/>
      <c r="Q71" s="67"/>
      <c r="R71" s="67"/>
      <c r="S71" s="67"/>
    </row>
    <row r="72" spans="1:19" ht="15.75" x14ac:dyDescent="0.25">
      <c r="B72" s="296"/>
      <c r="C72" s="296"/>
      <c r="D72" s="296"/>
      <c r="E72" s="296"/>
      <c r="F72" s="296"/>
      <c r="G72" s="296"/>
      <c r="H72" s="296"/>
      <c r="I72" s="296"/>
      <c r="J72" s="296"/>
      <c r="K72" s="67"/>
      <c r="L72" s="67"/>
      <c r="M72" s="67"/>
      <c r="N72" s="67"/>
      <c r="O72" s="67"/>
      <c r="P72" s="67"/>
      <c r="Q72" s="67"/>
      <c r="R72" s="67"/>
      <c r="S72" s="67"/>
    </row>
    <row r="73" spans="1:19" ht="80.45" customHeight="1" x14ac:dyDescent="0.25">
      <c r="A73" s="75" t="s">
        <v>101</v>
      </c>
      <c r="B73" s="302" t="s">
        <v>304</v>
      </c>
      <c r="C73" s="294"/>
      <c r="D73" s="294"/>
      <c r="E73" s="294"/>
      <c r="F73" s="294"/>
      <c r="G73" s="294"/>
      <c r="H73" s="294"/>
      <c r="I73" s="294"/>
      <c r="J73" s="294"/>
      <c r="K73" s="67"/>
      <c r="L73" s="67"/>
      <c r="M73" s="67"/>
      <c r="N73" s="67"/>
      <c r="O73" s="67"/>
      <c r="P73" s="67"/>
      <c r="Q73" s="67"/>
      <c r="R73" s="67"/>
      <c r="S73" s="67"/>
    </row>
    <row r="74" spans="1:19" ht="37.9" customHeight="1" x14ac:dyDescent="0.25">
      <c r="A74" s="75" t="s">
        <v>307</v>
      </c>
      <c r="B74" s="303" t="s">
        <v>303</v>
      </c>
      <c r="C74" s="304"/>
      <c r="D74" s="304"/>
      <c r="E74" s="304"/>
      <c r="F74" s="304"/>
      <c r="G74" s="304"/>
      <c r="H74" s="305"/>
      <c r="I74" s="306"/>
      <c r="J74" s="307"/>
      <c r="K74" s="67"/>
      <c r="L74" s="67"/>
      <c r="M74" s="67"/>
      <c r="N74" s="67"/>
      <c r="O74" s="67"/>
      <c r="P74" s="67"/>
      <c r="Q74" s="67"/>
      <c r="R74" s="67"/>
      <c r="S74" s="67"/>
    </row>
    <row r="75" spans="1:19" ht="34.15" customHeight="1" x14ac:dyDescent="0.25">
      <c r="B75" s="295" t="s">
        <v>305</v>
      </c>
      <c r="C75" s="295"/>
      <c r="D75" s="295"/>
      <c r="E75" s="295"/>
      <c r="F75" s="295"/>
      <c r="G75" s="295"/>
      <c r="H75" s="295"/>
      <c r="I75" s="308" t="s">
        <v>306</v>
      </c>
      <c r="J75" s="308"/>
      <c r="K75" s="67"/>
      <c r="L75" s="67"/>
      <c r="M75" s="67"/>
      <c r="N75" s="67"/>
      <c r="O75" s="67"/>
      <c r="P75" s="67"/>
      <c r="Q75" s="67"/>
      <c r="R75" s="67"/>
      <c r="S75" s="67"/>
    </row>
    <row r="76" spans="1:19" ht="15.75" x14ac:dyDescent="0.25">
      <c r="B76" s="287"/>
      <c r="C76" s="287"/>
      <c r="D76" s="287"/>
      <c r="E76" s="287"/>
      <c r="F76" s="287"/>
      <c r="G76" s="287"/>
      <c r="H76" s="287"/>
      <c r="I76" s="287"/>
      <c r="J76" s="287"/>
      <c r="K76" s="67"/>
      <c r="L76" s="67"/>
      <c r="M76" s="67"/>
      <c r="N76" s="67"/>
      <c r="O76" s="67"/>
      <c r="P76" s="67"/>
      <c r="Q76" s="67"/>
      <c r="R76" s="67"/>
      <c r="S76" s="67"/>
    </row>
    <row r="77" spans="1:19" ht="15.75" x14ac:dyDescent="0.25">
      <c r="B77" s="287"/>
      <c r="C77" s="287"/>
      <c r="D77" s="287"/>
      <c r="E77" s="287"/>
      <c r="F77" s="287"/>
      <c r="G77" s="287"/>
      <c r="H77" s="287"/>
      <c r="I77" s="287"/>
      <c r="J77" s="287"/>
      <c r="K77" s="67"/>
      <c r="L77" s="67"/>
      <c r="M77" s="67"/>
      <c r="N77" s="67"/>
      <c r="O77" s="67"/>
      <c r="P77" s="67"/>
      <c r="Q77" s="67"/>
      <c r="R77" s="67"/>
      <c r="S77" s="67"/>
    </row>
    <row r="78" spans="1:19" ht="15.75" x14ac:dyDescent="0.25">
      <c r="B78" s="287"/>
      <c r="C78" s="287"/>
      <c r="D78" s="287"/>
      <c r="E78" s="287"/>
      <c r="F78" s="287"/>
      <c r="G78" s="287"/>
      <c r="H78" s="287"/>
      <c r="I78" s="287"/>
      <c r="J78" s="287"/>
      <c r="K78" s="67"/>
      <c r="L78" s="67"/>
      <c r="M78" s="67"/>
      <c r="N78" s="67"/>
      <c r="O78" s="67"/>
      <c r="P78" s="67"/>
      <c r="Q78" s="67"/>
      <c r="R78" s="67"/>
      <c r="S78" s="67"/>
    </row>
    <row r="79" spans="1:19" ht="15.75" x14ac:dyDescent="0.25">
      <c r="B79" s="287"/>
      <c r="C79" s="287"/>
      <c r="D79" s="287"/>
      <c r="E79" s="287"/>
      <c r="F79" s="287"/>
      <c r="G79" s="287"/>
      <c r="H79" s="287"/>
      <c r="I79" s="287"/>
      <c r="J79" s="287"/>
      <c r="K79" s="67"/>
      <c r="L79" s="67"/>
      <c r="M79" s="67"/>
      <c r="N79" s="67"/>
      <c r="O79" s="67"/>
      <c r="P79" s="67"/>
      <c r="Q79" s="67"/>
      <c r="R79" s="67"/>
      <c r="S79" s="67"/>
    </row>
    <row r="80" spans="1:19" ht="15.75" x14ac:dyDescent="0.25">
      <c r="B80" s="296"/>
      <c r="C80" s="296"/>
      <c r="D80" s="296"/>
      <c r="E80" s="296"/>
      <c r="F80" s="296"/>
      <c r="G80" s="296"/>
      <c r="H80" s="296"/>
      <c r="I80" s="296"/>
      <c r="J80" s="296"/>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989"/>
  <sheetViews>
    <sheetView showGridLines="0" tabSelected="1" topLeftCell="A8" zoomScale="85" zoomScaleNormal="85" workbookViewId="0">
      <selection activeCell="G10" sqref="G10"/>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48" style="7" customWidth="1"/>
    <col min="7" max="7" width="33.3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308</v>
      </c>
      <c r="B2" s="86" t="s">
        <v>64</v>
      </c>
      <c r="C2" s="21"/>
      <c r="D2" s="21"/>
      <c r="E2" s="21"/>
      <c r="F2" s="21"/>
      <c r="G2" s="21"/>
      <c r="H2" s="21"/>
      <c r="I2" s="21"/>
      <c r="J2" s="21"/>
      <c r="K2" s="21"/>
      <c r="L2" s="21"/>
      <c r="M2" s="21"/>
      <c r="N2" s="21"/>
      <c r="O2" s="21"/>
      <c r="P2" s="21"/>
    </row>
    <row r="3" spans="1:16" ht="49.5" customHeight="1" x14ac:dyDescent="0.25">
      <c r="A3" s="195" t="s">
        <v>65</v>
      </c>
      <c r="B3" s="196" t="s">
        <v>66</v>
      </c>
      <c r="C3" s="196" t="s">
        <v>71</v>
      </c>
      <c r="D3" s="195" t="s">
        <v>67</v>
      </c>
      <c r="E3" s="196" t="s">
        <v>68</v>
      </c>
      <c r="F3" s="195" t="s">
        <v>69</v>
      </c>
      <c r="G3" s="195" t="s">
        <v>70</v>
      </c>
      <c r="H3" s="21"/>
      <c r="I3" s="21"/>
      <c r="J3" s="21"/>
      <c r="K3" s="21"/>
      <c r="L3" s="21"/>
      <c r="M3" s="21"/>
      <c r="N3" s="21"/>
      <c r="O3" s="21"/>
      <c r="P3" s="21"/>
    </row>
    <row r="4" spans="1:16" ht="33" customHeight="1" x14ac:dyDescent="0.25">
      <c r="A4" s="328" t="s">
        <v>72</v>
      </c>
      <c r="B4" s="328"/>
      <c r="C4" s="91"/>
      <c r="D4" s="329"/>
      <c r="E4" s="330"/>
      <c r="F4" s="330"/>
      <c r="G4" s="331"/>
      <c r="H4" s="21"/>
      <c r="I4" s="21"/>
      <c r="J4" s="21"/>
      <c r="K4" s="21"/>
      <c r="L4" s="21"/>
      <c r="M4" s="21"/>
      <c r="N4" s="21"/>
      <c r="O4" s="21"/>
      <c r="P4" s="21"/>
    </row>
    <row r="5" spans="1:16" ht="47.25" x14ac:dyDescent="0.25">
      <c r="A5" s="219" t="s">
        <v>630</v>
      </c>
      <c r="B5" s="214" t="s">
        <v>631</v>
      </c>
      <c r="C5" s="222">
        <v>25</v>
      </c>
      <c r="D5" s="197"/>
      <c r="E5" s="17"/>
      <c r="F5" s="332" t="s">
        <v>639</v>
      </c>
      <c r="G5" s="332" t="s">
        <v>640</v>
      </c>
      <c r="H5" s="21"/>
      <c r="I5" s="21"/>
      <c r="J5" s="21"/>
      <c r="K5" s="21"/>
      <c r="L5" s="21"/>
      <c r="M5" s="21"/>
      <c r="N5" s="21"/>
      <c r="O5" s="21"/>
      <c r="P5" s="21"/>
    </row>
    <row r="6" spans="1:16" ht="31.5" x14ac:dyDescent="0.25">
      <c r="A6" s="220" t="s">
        <v>632</v>
      </c>
      <c r="B6" s="91" t="s">
        <v>633</v>
      </c>
      <c r="C6" s="217">
        <v>25</v>
      </c>
      <c r="D6" s="197"/>
      <c r="E6" s="17"/>
      <c r="F6" s="333"/>
      <c r="G6" s="333"/>
      <c r="H6" s="21"/>
      <c r="I6" s="21"/>
      <c r="J6" s="21"/>
      <c r="K6" s="21"/>
      <c r="L6" s="21"/>
      <c r="M6" s="21"/>
      <c r="N6" s="21"/>
      <c r="O6" s="21"/>
      <c r="P6" s="21"/>
    </row>
    <row r="7" spans="1:16" ht="15.75" x14ac:dyDescent="0.25">
      <c r="A7" s="220" t="s">
        <v>632</v>
      </c>
      <c r="B7" s="91" t="s">
        <v>634</v>
      </c>
      <c r="C7" s="217">
        <v>20</v>
      </c>
      <c r="D7" s="197"/>
      <c r="E7" s="17"/>
      <c r="F7" s="334"/>
      <c r="G7" s="334"/>
      <c r="H7" s="21"/>
      <c r="I7" s="21"/>
      <c r="J7" s="21"/>
      <c r="K7" s="21"/>
      <c r="L7" s="21"/>
      <c r="M7" s="21"/>
      <c r="N7" s="21"/>
      <c r="O7" s="21"/>
      <c r="P7" s="21"/>
    </row>
    <row r="8" spans="1:16" ht="63" x14ac:dyDescent="0.25">
      <c r="A8" s="219" t="s">
        <v>635</v>
      </c>
      <c r="B8" s="215" t="s">
        <v>636</v>
      </c>
      <c r="C8" s="222">
        <v>25</v>
      </c>
      <c r="D8" s="197"/>
      <c r="E8" s="17"/>
      <c r="F8" s="91" t="s">
        <v>641</v>
      </c>
      <c r="G8" s="91" t="s">
        <v>642</v>
      </c>
      <c r="H8" s="21"/>
      <c r="I8" s="158"/>
      <c r="J8" s="21"/>
      <c r="K8" s="21"/>
      <c r="L8" s="21"/>
      <c r="M8" s="21"/>
      <c r="N8" s="21"/>
      <c r="O8" s="21"/>
      <c r="P8" s="21"/>
    </row>
    <row r="9" spans="1:16" ht="220.5" x14ac:dyDescent="0.25">
      <c r="A9" s="221" t="s">
        <v>637</v>
      </c>
      <c r="B9" s="215" t="s">
        <v>647</v>
      </c>
      <c r="C9" s="222">
        <v>25</v>
      </c>
      <c r="D9" s="197"/>
      <c r="E9" s="17"/>
      <c r="F9" s="217" t="s">
        <v>648</v>
      </c>
      <c r="G9" s="218" t="s">
        <v>649</v>
      </c>
      <c r="H9" s="21"/>
      <c r="I9" s="21"/>
      <c r="J9" s="21"/>
      <c r="K9" s="21"/>
      <c r="L9" s="21"/>
      <c r="M9" s="21"/>
      <c r="N9" s="21"/>
      <c r="O9" s="21"/>
      <c r="P9" s="21"/>
    </row>
    <row r="10" spans="1:16" ht="156.75" customHeight="1" x14ac:dyDescent="0.25">
      <c r="A10" s="221" t="s">
        <v>638</v>
      </c>
      <c r="B10" s="216" t="s">
        <v>650</v>
      </c>
      <c r="C10" s="222">
        <v>25</v>
      </c>
      <c r="D10" s="197"/>
      <c r="E10" s="17"/>
      <c r="F10" s="213" t="s">
        <v>655</v>
      </c>
      <c r="G10" s="213" t="s">
        <v>643</v>
      </c>
      <c r="H10" s="21"/>
      <c r="I10" s="21"/>
      <c r="J10" s="21"/>
      <c r="K10" s="21"/>
      <c r="L10" s="21"/>
      <c r="M10" s="21"/>
      <c r="N10" s="21"/>
      <c r="O10" s="21"/>
      <c r="P10" s="21"/>
    </row>
    <row r="11" spans="1:16" ht="15.75" x14ac:dyDescent="0.25">
      <c r="A11" s="221" t="s">
        <v>652</v>
      </c>
      <c r="B11" s="91" t="s">
        <v>651</v>
      </c>
      <c r="C11" s="217">
        <v>25</v>
      </c>
      <c r="D11" s="197"/>
      <c r="E11" s="17"/>
      <c r="F11" s="217"/>
      <c r="G11" s="218"/>
      <c r="H11" s="21"/>
      <c r="I11" s="21"/>
      <c r="J11" s="21"/>
      <c r="K11" s="21"/>
      <c r="L11" s="21"/>
      <c r="M11" s="21"/>
      <c r="N11" s="21"/>
      <c r="O11" s="21"/>
      <c r="P11" s="21"/>
    </row>
    <row r="12" spans="1:16" ht="31.5" x14ac:dyDescent="0.25">
      <c r="A12" s="221" t="s">
        <v>653</v>
      </c>
      <c r="B12" s="91" t="s">
        <v>654</v>
      </c>
      <c r="C12" s="217">
        <v>15</v>
      </c>
      <c r="D12" s="197"/>
      <c r="E12" s="17"/>
      <c r="F12" s="213"/>
      <c r="G12" s="213"/>
      <c r="H12" s="21"/>
      <c r="I12" s="21"/>
      <c r="J12" s="21"/>
      <c r="K12" s="21"/>
      <c r="L12" s="21"/>
      <c r="M12" s="21"/>
      <c r="N12" s="21"/>
      <c r="O12" s="21"/>
      <c r="P12" s="21"/>
    </row>
    <row r="13" spans="1:16" ht="36.75" customHeight="1" x14ac:dyDescent="0.25">
      <c r="A13" s="21"/>
      <c r="B13" s="21"/>
      <c r="C13" s="21"/>
      <c r="D13" s="21"/>
      <c r="E13" s="21"/>
      <c r="F13" s="21"/>
      <c r="G13" s="21"/>
      <c r="H13" s="21"/>
      <c r="I13" s="21"/>
      <c r="J13" s="21"/>
      <c r="K13" s="21"/>
      <c r="L13" s="21"/>
      <c r="M13" s="21"/>
      <c r="N13" s="21"/>
      <c r="O13" s="21"/>
      <c r="P13" s="21"/>
    </row>
    <row r="14" spans="1:16" ht="41.25" customHeight="1" x14ac:dyDescent="0.25">
      <c r="A14" s="21"/>
      <c r="B14" s="158"/>
      <c r="C14" s="21"/>
      <c r="D14" s="21"/>
      <c r="E14" s="21"/>
      <c r="F14" s="21"/>
      <c r="G14" s="21"/>
      <c r="H14" s="21"/>
      <c r="I14" s="21"/>
      <c r="J14" s="21"/>
      <c r="K14" s="21"/>
      <c r="L14" s="21"/>
      <c r="M14" s="21"/>
      <c r="N14" s="21"/>
      <c r="O14" s="21"/>
      <c r="P14" s="21"/>
    </row>
    <row r="15" spans="1:16" ht="15.75" x14ac:dyDescent="0.25">
      <c r="A15" s="21"/>
      <c r="B15" s="21"/>
      <c r="C15" s="21"/>
      <c r="D15" s="21"/>
      <c r="E15" s="21"/>
      <c r="F15" s="21"/>
      <c r="G15" s="21"/>
      <c r="H15" s="21"/>
      <c r="I15" s="21"/>
      <c r="J15" s="21"/>
      <c r="K15" s="21"/>
      <c r="L15" s="21"/>
      <c r="M15" s="21"/>
      <c r="N15" s="21"/>
      <c r="O15" s="21"/>
      <c r="P15" s="21"/>
    </row>
    <row r="16" spans="1:16" ht="15.75" x14ac:dyDescent="0.25">
      <c r="A16" s="21"/>
      <c r="B16" s="21"/>
      <c r="C16" s="21"/>
      <c r="D16" s="21"/>
      <c r="E16" s="21"/>
      <c r="F16" s="21"/>
      <c r="G16" s="21"/>
      <c r="H16" s="21"/>
      <c r="I16" s="21"/>
      <c r="J16" s="21"/>
      <c r="K16" s="21"/>
      <c r="L16" s="21"/>
      <c r="M16" s="21"/>
      <c r="N16" s="21"/>
      <c r="O16" s="21"/>
      <c r="P16" s="21"/>
    </row>
    <row r="17" spans="1:16" ht="15.75" x14ac:dyDescent="0.25">
      <c r="A17" s="21"/>
      <c r="B17" s="21"/>
      <c r="C17" s="21"/>
      <c r="D17" s="21"/>
      <c r="E17" s="21"/>
      <c r="F17" s="21"/>
      <c r="G17" s="21"/>
      <c r="H17" s="21"/>
      <c r="I17" s="21"/>
      <c r="J17" s="21"/>
      <c r="K17" s="21"/>
      <c r="L17" s="21"/>
      <c r="M17" s="21"/>
      <c r="N17" s="21"/>
      <c r="O17" s="21"/>
      <c r="P17" s="21"/>
    </row>
    <row r="18" spans="1:16" ht="15.75" x14ac:dyDescent="0.25">
      <c r="A18" s="21"/>
      <c r="B18" s="21"/>
      <c r="C18" s="21"/>
      <c r="D18" s="21"/>
      <c r="E18" s="21"/>
      <c r="F18" s="21"/>
      <c r="G18" s="21"/>
      <c r="H18" s="21"/>
      <c r="I18" s="21"/>
      <c r="J18" s="21"/>
      <c r="K18" s="21"/>
      <c r="L18" s="21"/>
      <c r="M18" s="21"/>
      <c r="N18" s="21"/>
      <c r="O18" s="21"/>
      <c r="P18" s="21"/>
    </row>
    <row r="19" spans="1:16" ht="15.75" x14ac:dyDescent="0.25">
      <c r="A19" s="21"/>
      <c r="B19" s="21"/>
      <c r="C19" s="21"/>
      <c r="D19" s="21"/>
      <c r="E19" s="21"/>
      <c r="F19" s="21"/>
      <c r="G19" s="21"/>
      <c r="H19" s="21"/>
      <c r="I19" s="21"/>
      <c r="J19" s="21"/>
      <c r="K19" s="21"/>
      <c r="L19" s="21"/>
      <c r="M19" s="21"/>
      <c r="N19" s="21"/>
      <c r="O19" s="21"/>
      <c r="P19" s="21"/>
    </row>
    <row r="20" spans="1:16" ht="15.75" x14ac:dyDescent="0.25">
      <c r="A20" s="21"/>
      <c r="B20" s="21"/>
      <c r="C20" s="21"/>
      <c r="D20" s="21"/>
      <c r="E20" s="21"/>
      <c r="F20" s="21"/>
      <c r="G20" s="21"/>
      <c r="H20" s="21"/>
      <c r="I20" s="21"/>
      <c r="J20" s="21"/>
      <c r="K20" s="21"/>
      <c r="L20" s="21"/>
      <c r="M20" s="21"/>
      <c r="N20" s="21"/>
      <c r="O20" s="21"/>
      <c r="P20" s="21"/>
    </row>
    <row r="21" spans="1:16" ht="15.75" x14ac:dyDescent="0.25">
      <c r="A21" s="21"/>
      <c r="B21" s="21"/>
      <c r="C21" s="21"/>
      <c r="D21" s="21"/>
      <c r="E21" s="21"/>
      <c r="F21" s="21"/>
      <c r="G21" s="21"/>
      <c r="H21" s="21"/>
      <c r="I21" s="21"/>
      <c r="J21" s="21"/>
      <c r="K21" s="21"/>
      <c r="L21" s="21"/>
      <c r="M21" s="21"/>
      <c r="N21" s="21"/>
      <c r="O21" s="21"/>
      <c r="P21" s="21"/>
    </row>
    <row r="22" spans="1:16" ht="15.75" x14ac:dyDescent="0.25">
      <c r="A22" s="21"/>
      <c r="B22" s="21"/>
      <c r="C22" s="21"/>
      <c r="D22" s="21"/>
      <c r="E22" s="21"/>
      <c r="F22" s="21"/>
      <c r="G22" s="21"/>
      <c r="H22" s="21"/>
      <c r="I22" s="21"/>
      <c r="J22" s="21"/>
      <c r="K22" s="21"/>
      <c r="L22" s="21"/>
      <c r="M22" s="21"/>
      <c r="N22" s="21"/>
      <c r="O22" s="21"/>
      <c r="P22" s="21"/>
    </row>
    <row r="23" spans="1:16" ht="15.75" x14ac:dyDescent="0.25">
      <c r="A23" s="21"/>
      <c r="B23" s="21"/>
      <c r="C23" s="21"/>
      <c r="D23" s="21"/>
      <c r="E23" s="21"/>
      <c r="F23" s="21"/>
      <c r="G23" s="21"/>
      <c r="H23" s="21"/>
      <c r="I23" s="21"/>
      <c r="J23" s="21"/>
      <c r="K23" s="21"/>
      <c r="L23" s="21"/>
      <c r="M23" s="21"/>
      <c r="N23" s="21"/>
      <c r="O23" s="21"/>
      <c r="P23" s="21"/>
    </row>
    <row r="24" spans="1:16" ht="15.75" x14ac:dyDescent="0.25">
      <c r="A24" s="21"/>
      <c r="B24" s="21"/>
      <c r="C24" s="21"/>
      <c r="D24" s="21"/>
      <c r="E24" s="21"/>
      <c r="F24" s="21"/>
      <c r="G24" s="21"/>
      <c r="H24" s="21"/>
      <c r="I24" s="21"/>
      <c r="J24" s="21"/>
      <c r="K24" s="21"/>
      <c r="L24" s="21"/>
      <c r="M24" s="21"/>
      <c r="N24" s="21"/>
      <c r="O24" s="21"/>
      <c r="P24" s="21"/>
    </row>
    <row r="25" spans="1:16" ht="15.75" x14ac:dyDescent="0.25">
      <c r="A25" s="21"/>
      <c r="B25" s="21"/>
      <c r="C25" s="21"/>
      <c r="D25" s="21"/>
      <c r="E25" s="21"/>
      <c r="F25" s="21"/>
      <c r="G25" s="21"/>
      <c r="H25" s="21"/>
      <c r="I25" s="21"/>
      <c r="J25" s="21"/>
      <c r="K25" s="21"/>
      <c r="L25" s="21"/>
      <c r="M25" s="21"/>
      <c r="N25" s="21"/>
      <c r="O25" s="21"/>
      <c r="P25" s="21"/>
    </row>
    <row r="26" spans="1:16" ht="15.75" x14ac:dyDescent="0.25">
      <c r="A26" s="21"/>
      <c r="B26" s="21"/>
      <c r="C26" s="21"/>
      <c r="D26" s="21"/>
      <c r="E26" s="21"/>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sheetData>
  <mergeCells count="4">
    <mergeCell ref="A4:B4"/>
    <mergeCell ref="D4:G4"/>
    <mergeCell ref="F5:F7"/>
    <mergeCell ref="G5:G7"/>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12"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F12"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G12" xr:uid="{4C19EE62-BEAF-4A5A-A0FC-040C31487A51}"/>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Q73"/>
  <sheetViews>
    <sheetView showGridLines="0" zoomScale="85" zoomScaleNormal="85" workbookViewId="0">
      <selection activeCell="C7" sqref="C7"/>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309</v>
      </c>
      <c r="B2" s="98" t="s">
        <v>131</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77</v>
      </c>
      <c r="H4" s="101" t="s">
        <v>76</v>
      </c>
      <c r="I4" s="102">
        <f>100-I5</f>
        <v>60</v>
      </c>
    </row>
    <row r="5" spans="1:17" x14ac:dyDescent="0.2">
      <c r="A5" s="103"/>
      <c r="B5" s="25" t="s">
        <v>79</v>
      </c>
      <c r="H5" s="101" t="s">
        <v>78</v>
      </c>
      <c r="I5" s="26">
        <v>40</v>
      </c>
    </row>
    <row r="6" spans="1:17" x14ac:dyDescent="0.2">
      <c r="A6" s="93" t="s">
        <v>80</v>
      </c>
    </row>
    <row r="7" spans="1:17" x14ac:dyDescent="0.2">
      <c r="A7" s="93"/>
      <c r="B7" s="25" t="s">
        <v>257</v>
      </c>
      <c r="K7" s="104"/>
      <c r="L7" s="104"/>
      <c r="M7" s="104"/>
    </row>
    <row r="8" spans="1:17" x14ac:dyDescent="0.2">
      <c r="A8" s="105"/>
      <c r="F8" s="95"/>
      <c r="G8" s="95"/>
      <c r="H8" s="95"/>
      <c r="I8" s="95"/>
    </row>
    <row r="9" spans="1:17" ht="52.5" customHeight="1" x14ac:dyDescent="0.2">
      <c r="A9" s="106" t="s">
        <v>81</v>
      </c>
      <c r="B9" s="106" t="s">
        <v>82</v>
      </c>
      <c r="C9" s="106" t="s">
        <v>83</v>
      </c>
      <c r="D9" s="106" t="s">
        <v>84</v>
      </c>
      <c r="E9" s="106" t="s">
        <v>85</v>
      </c>
      <c r="F9" s="106" t="s">
        <v>86</v>
      </c>
      <c r="G9" s="106" t="s">
        <v>87</v>
      </c>
      <c r="H9" s="106" t="s">
        <v>88</v>
      </c>
      <c r="I9" s="106" t="s">
        <v>89</v>
      </c>
      <c r="J9" s="107" t="s">
        <v>247</v>
      </c>
      <c r="K9" s="107" t="s">
        <v>255</v>
      </c>
      <c r="L9" s="335" t="s">
        <v>626</v>
      </c>
      <c r="M9" s="336"/>
      <c r="N9" s="107" t="s">
        <v>256</v>
      </c>
    </row>
    <row r="10" spans="1:17" s="32" customFormat="1" ht="60.6" customHeight="1" x14ac:dyDescent="0.2">
      <c r="A10" s="27" t="s">
        <v>252</v>
      </c>
      <c r="B10" s="28" t="s">
        <v>584</v>
      </c>
      <c r="C10" s="29">
        <f>SUM(C11:C23)</f>
        <v>0</v>
      </c>
      <c r="D10" s="30"/>
      <c r="E10" s="29">
        <f>SUM(E11:E23)</f>
        <v>0</v>
      </c>
      <c r="F10" s="29">
        <f>SUM(F11:F23)</f>
        <v>0</v>
      </c>
      <c r="G10" s="29">
        <f>SUM(G11:G23)</f>
        <v>0</v>
      </c>
      <c r="H10" s="29">
        <f>SUM(H11:H23)</f>
        <v>0</v>
      </c>
      <c r="I10" s="29">
        <f>SUM(I11:I23)</f>
        <v>0</v>
      </c>
      <c r="J10" s="30"/>
      <c r="K10" s="31"/>
      <c r="L10" s="212" t="s">
        <v>627</v>
      </c>
      <c r="M10" s="212" t="s">
        <v>628</v>
      </c>
      <c r="N10" s="30"/>
    </row>
    <row r="11" spans="1:17" ht="15" x14ac:dyDescent="0.25">
      <c r="A11" s="108" t="s">
        <v>343</v>
      </c>
      <c r="B11" s="33"/>
      <c r="C11" s="109">
        <v>0</v>
      </c>
      <c r="D11" s="34">
        <v>0</v>
      </c>
      <c r="E11" s="109">
        <f t="shared" ref="E11:E23" si="0">F11-C11</f>
        <v>0</v>
      </c>
      <c r="F11" s="35"/>
      <c r="G11" s="26"/>
      <c r="H11" s="109">
        <f>IF(Sąrašai!pvm_tipas=2,$C11,$F11)</f>
        <v>0</v>
      </c>
      <c r="I11" s="109">
        <f>ROUND(H11*I$5/100,2)</f>
        <v>0</v>
      </c>
      <c r="J11" s="36"/>
      <c r="K11" s="37"/>
      <c r="L11" s="208"/>
      <c r="M11" s="208"/>
      <c r="N11" s="36"/>
    </row>
    <row r="12" spans="1:17" ht="15" x14ac:dyDescent="0.25">
      <c r="A12" s="108" t="s">
        <v>344</v>
      </c>
      <c r="B12" s="33"/>
      <c r="C12" s="109">
        <f t="shared" ref="C12:C23" si="1">ROUND(F12/(1+D12/100), 2)</f>
        <v>0</v>
      </c>
      <c r="D12" s="34"/>
      <c r="E12" s="109">
        <f t="shared" si="0"/>
        <v>0</v>
      </c>
      <c r="F12" s="35"/>
      <c r="G12" s="26"/>
      <c r="H12" s="109">
        <f>IF(Sąrašai!pvm_tipas=2,$C12,$F12)</f>
        <v>0</v>
      </c>
      <c r="I12" s="109">
        <f t="shared" ref="I12:I23" si="2">ROUND(H12*I$5/100,2)</f>
        <v>0</v>
      </c>
      <c r="J12" s="36"/>
      <c r="K12" s="37"/>
      <c r="L12" s="209"/>
      <c r="M12" s="209"/>
      <c r="N12" s="36"/>
    </row>
    <row r="13" spans="1:17" ht="15" x14ac:dyDescent="0.25">
      <c r="A13" s="108" t="s">
        <v>345</v>
      </c>
      <c r="B13" s="33"/>
      <c r="C13" s="109">
        <f t="shared" si="1"/>
        <v>0</v>
      </c>
      <c r="D13" s="34"/>
      <c r="E13" s="109">
        <f t="shared" si="0"/>
        <v>0</v>
      </c>
      <c r="F13" s="35"/>
      <c r="G13" s="26"/>
      <c r="H13" s="109">
        <f>IF(Sąrašai!pvm_tipas=2,$C13,$F13)</f>
        <v>0</v>
      </c>
      <c r="I13" s="109">
        <f t="shared" si="2"/>
        <v>0</v>
      </c>
      <c r="J13" s="36"/>
      <c r="K13" s="37"/>
      <c r="L13" s="209"/>
      <c r="M13" s="209"/>
      <c r="N13" s="36"/>
    </row>
    <row r="14" spans="1:17" ht="15" x14ac:dyDescent="0.25">
      <c r="A14" s="108" t="s">
        <v>346</v>
      </c>
      <c r="B14" s="33"/>
      <c r="C14" s="109">
        <f t="shared" si="1"/>
        <v>0</v>
      </c>
      <c r="D14" s="34"/>
      <c r="E14" s="109">
        <f t="shared" si="0"/>
        <v>0</v>
      </c>
      <c r="F14" s="35"/>
      <c r="G14" s="26"/>
      <c r="H14" s="109">
        <f>IF(Sąrašai!pvm_tipas=2,$C14,$F14)</f>
        <v>0</v>
      </c>
      <c r="I14" s="109">
        <f t="shared" si="2"/>
        <v>0</v>
      </c>
      <c r="J14" s="36"/>
      <c r="K14" s="37"/>
      <c r="L14" s="209"/>
      <c r="M14" s="209"/>
      <c r="N14" s="36"/>
    </row>
    <row r="15" spans="1:17" ht="15" x14ac:dyDescent="0.25">
      <c r="A15" s="108" t="s">
        <v>347</v>
      </c>
      <c r="B15" s="33"/>
      <c r="C15" s="109">
        <f t="shared" si="1"/>
        <v>0</v>
      </c>
      <c r="D15" s="34"/>
      <c r="E15" s="109">
        <f t="shared" si="0"/>
        <v>0</v>
      </c>
      <c r="F15" s="35"/>
      <c r="G15" s="26"/>
      <c r="H15" s="109">
        <f>IF(Sąrašai!pvm_tipas=2,$C15,$F15)</f>
        <v>0</v>
      </c>
      <c r="I15" s="109">
        <f t="shared" si="2"/>
        <v>0</v>
      </c>
      <c r="J15" s="36"/>
      <c r="K15" s="37"/>
      <c r="L15" s="209"/>
      <c r="M15" s="209"/>
      <c r="N15" s="36"/>
    </row>
    <row r="16" spans="1:17" ht="15" x14ac:dyDescent="0.25">
      <c r="A16" s="108" t="s">
        <v>348</v>
      </c>
      <c r="B16" s="33"/>
      <c r="C16" s="109">
        <f t="shared" si="1"/>
        <v>0</v>
      </c>
      <c r="D16" s="34"/>
      <c r="E16" s="109">
        <f t="shared" si="0"/>
        <v>0</v>
      </c>
      <c r="F16" s="35"/>
      <c r="G16" s="26"/>
      <c r="H16" s="109">
        <f>IF(Sąrašai!pvm_tipas=2,$C16,$F16)</f>
        <v>0</v>
      </c>
      <c r="I16" s="109">
        <f t="shared" si="2"/>
        <v>0</v>
      </c>
      <c r="J16" s="36"/>
      <c r="K16" s="37"/>
      <c r="L16" s="209"/>
      <c r="M16" s="209"/>
      <c r="N16" s="36"/>
    </row>
    <row r="17" spans="1:14" ht="15" x14ac:dyDescent="0.25">
      <c r="A17" s="108" t="s">
        <v>349</v>
      </c>
      <c r="B17" s="33"/>
      <c r="C17" s="109">
        <f t="shared" si="1"/>
        <v>0</v>
      </c>
      <c r="D17" s="34"/>
      <c r="E17" s="109">
        <f t="shared" si="0"/>
        <v>0</v>
      </c>
      <c r="F17" s="35"/>
      <c r="G17" s="26"/>
      <c r="H17" s="109">
        <f>IF(Sąrašai!pvm_tipas=2,$C17,$F17)</f>
        <v>0</v>
      </c>
      <c r="I17" s="109">
        <f t="shared" si="2"/>
        <v>0</v>
      </c>
      <c r="J17" s="36"/>
      <c r="K17" s="37"/>
      <c r="L17" s="209"/>
      <c r="M17" s="209"/>
      <c r="N17" s="36"/>
    </row>
    <row r="18" spans="1:14" ht="15" x14ac:dyDescent="0.25">
      <c r="A18" s="108" t="s">
        <v>350</v>
      </c>
      <c r="B18" s="33"/>
      <c r="C18" s="109">
        <f t="shared" si="1"/>
        <v>0</v>
      </c>
      <c r="D18" s="34"/>
      <c r="E18" s="109">
        <f t="shared" si="0"/>
        <v>0</v>
      </c>
      <c r="F18" s="35"/>
      <c r="G18" s="26"/>
      <c r="H18" s="109">
        <f>IF(Sąrašai!pvm_tipas=2,$C18,$F18)</f>
        <v>0</v>
      </c>
      <c r="I18" s="109">
        <f t="shared" si="2"/>
        <v>0</v>
      </c>
      <c r="J18" s="36"/>
      <c r="K18" s="37"/>
      <c r="L18" s="209"/>
      <c r="M18" s="209"/>
      <c r="N18" s="36"/>
    </row>
    <row r="19" spans="1:14" ht="15" x14ac:dyDescent="0.25">
      <c r="A19" s="108" t="s">
        <v>351</v>
      </c>
      <c r="B19" s="33"/>
      <c r="C19" s="109">
        <f t="shared" si="1"/>
        <v>0</v>
      </c>
      <c r="D19" s="34"/>
      <c r="E19" s="109">
        <f t="shared" si="0"/>
        <v>0</v>
      </c>
      <c r="F19" s="35"/>
      <c r="G19" s="26"/>
      <c r="H19" s="109">
        <f>IF(Sąrašai!pvm_tipas=2,$C19,$F19)</f>
        <v>0</v>
      </c>
      <c r="I19" s="109">
        <f t="shared" si="2"/>
        <v>0</v>
      </c>
      <c r="J19" s="36"/>
      <c r="K19" s="37"/>
      <c r="L19" s="209"/>
      <c r="M19" s="209"/>
      <c r="N19" s="36"/>
    </row>
    <row r="20" spans="1:14" ht="16.5" customHeight="1" x14ac:dyDescent="0.25">
      <c r="A20" s="108" t="s">
        <v>352</v>
      </c>
      <c r="B20" s="33"/>
      <c r="C20" s="109">
        <f t="shared" si="1"/>
        <v>0</v>
      </c>
      <c r="D20" s="34"/>
      <c r="E20" s="109">
        <f t="shared" si="0"/>
        <v>0</v>
      </c>
      <c r="F20" s="35"/>
      <c r="G20" s="26"/>
      <c r="H20" s="109">
        <f>IF(Sąrašai!pvm_tipas=2,$C20,$F20)</f>
        <v>0</v>
      </c>
      <c r="I20" s="109">
        <f t="shared" si="2"/>
        <v>0</v>
      </c>
      <c r="J20" s="36"/>
      <c r="K20" s="37"/>
      <c r="L20" s="209"/>
      <c r="M20" s="209"/>
      <c r="N20" s="36"/>
    </row>
    <row r="21" spans="1:14" ht="15" x14ac:dyDescent="0.25">
      <c r="A21" s="108" t="s">
        <v>581</v>
      </c>
      <c r="B21" s="33"/>
      <c r="C21" s="109">
        <f t="shared" si="1"/>
        <v>0</v>
      </c>
      <c r="D21" s="34"/>
      <c r="E21" s="109">
        <f t="shared" si="0"/>
        <v>0</v>
      </c>
      <c r="F21" s="35"/>
      <c r="G21" s="26"/>
      <c r="H21" s="109">
        <f>IF(Sąrašai!pvm_tipas=2,$C21,$F21)</f>
        <v>0</v>
      </c>
      <c r="I21" s="109">
        <f t="shared" si="2"/>
        <v>0</v>
      </c>
      <c r="J21" s="36"/>
      <c r="K21" s="37"/>
      <c r="L21" s="209"/>
      <c r="M21" s="209"/>
      <c r="N21" s="36"/>
    </row>
    <row r="22" spans="1:14" ht="15" x14ac:dyDescent="0.25">
      <c r="A22" s="108" t="s">
        <v>582</v>
      </c>
      <c r="B22" s="33"/>
      <c r="C22" s="109">
        <f t="shared" si="1"/>
        <v>0</v>
      </c>
      <c r="D22" s="34"/>
      <c r="E22" s="109">
        <f t="shared" si="0"/>
        <v>0</v>
      </c>
      <c r="F22" s="35"/>
      <c r="G22" s="26"/>
      <c r="H22" s="109">
        <f>IF(Sąrašai!pvm_tipas=2,$C22,$F22)</f>
        <v>0</v>
      </c>
      <c r="I22" s="109">
        <f t="shared" si="2"/>
        <v>0</v>
      </c>
      <c r="J22" s="36"/>
      <c r="K22" s="37"/>
      <c r="L22" s="209"/>
      <c r="M22" s="209"/>
      <c r="N22" s="36"/>
    </row>
    <row r="23" spans="1:14" ht="15" x14ac:dyDescent="0.25">
      <c r="A23" s="108" t="s">
        <v>583</v>
      </c>
      <c r="B23" s="33"/>
      <c r="C23" s="109">
        <f t="shared" si="1"/>
        <v>0</v>
      </c>
      <c r="D23" s="34"/>
      <c r="E23" s="109">
        <f t="shared" si="0"/>
        <v>0</v>
      </c>
      <c r="F23" s="35"/>
      <c r="G23" s="26"/>
      <c r="H23" s="109">
        <f>IF(Sąrašai!pvm_tipas=2,$C23,$F23)</f>
        <v>0</v>
      </c>
      <c r="I23" s="109">
        <f t="shared" si="2"/>
        <v>0</v>
      </c>
      <c r="J23" s="36"/>
      <c r="K23" s="37"/>
      <c r="L23" s="209"/>
      <c r="M23" s="209"/>
      <c r="N23" s="36"/>
    </row>
    <row r="24" spans="1:14" s="114" customFormat="1" ht="24.75" x14ac:dyDescent="0.25">
      <c r="A24" s="110" t="s">
        <v>253</v>
      </c>
      <c r="B24" s="111" t="s">
        <v>585</v>
      </c>
      <c r="C24" s="112">
        <f>SUM(C25:C34)</f>
        <v>0</v>
      </c>
      <c r="D24" s="30"/>
      <c r="E24" s="112">
        <f>SUM(E25:E34)</f>
        <v>0</v>
      </c>
      <c r="F24" s="112">
        <f>SUM(F25:F34)</f>
        <v>0</v>
      </c>
      <c r="G24" s="112">
        <f>SUM(G25:G34)</f>
        <v>0</v>
      </c>
      <c r="H24" s="112">
        <f t="shared" ref="H24:I24" si="3">SUM(H25:H34)</f>
        <v>0</v>
      </c>
      <c r="I24" s="112">
        <f t="shared" si="3"/>
        <v>0</v>
      </c>
      <c r="J24" s="113"/>
      <c r="K24" s="113"/>
      <c r="L24" s="210"/>
      <c r="M24" s="210"/>
      <c r="N24" s="113"/>
    </row>
    <row r="25" spans="1:14" ht="15" x14ac:dyDescent="0.25">
      <c r="A25" s="108" t="s">
        <v>353</v>
      </c>
      <c r="B25" s="33"/>
      <c r="C25" s="109">
        <f t="shared" ref="C25:C45" si="4">ROUND(F25/(1+D25/100), 2)</f>
        <v>0</v>
      </c>
      <c r="D25" s="34"/>
      <c r="E25" s="109">
        <f t="shared" ref="E25:E45" si="5">F25-C25</f>
        <v>0</v>
      </c>
      <c r="F25" s="35"/>
      <c r="G25" s="35"/>
      <c r="H25" s="109">
        <f>IF(Sąrašai!pvm_tipas=2,$C25,$F25)</f>
        <v>0</v>
      </c>
      <c r="I25" s="109">
        <f>ROUND(H25*I$5/100,2)</f>
        <v>0</v>
      </c>
      <c r="J25" s="36"/>
      <c r="K25" s="37"/>
      <c r="L25" s="209"/>
      <c r="M25" s="209"/>
      <c r="N25" s="36"/>
    </row>
    <row r="26" spans="1:14" ht="15" x14ac:dyDescent="0.25">
      <c r="A26" s="108" t="s">
        <v>354</v>
      </c>
      <c r="B26" s="33"/>
      <c r="C26" s="109">
        <f t="shared" si="4"/>
        <v>0</v>
      </c>
      <c r="D26" s="34"/>
      <c r="E26" s="109">
        <f t="shared" si="5"/>
        <v>0</v>
      </c>
      <c r="F26" s="35"/>
      <c r="G26" s="35"/>
      <c r="H26" s="109">
        <f>IF(Sąrašai!pvm_tipas=2,$C26,$F26)</f>
        <v>0</v>
      </c>
      <c r="I26" s="109">
        <f t="shared" ref="I26:I34" si="6">ROUND(H26*I$5/100,2)</f>
        <v>0</v>
      </c>
      <c r="J26" s="36"/>
      <c r="K26" s="37"/>
      <c r="L26" s="209"/>
      <c r="M26" s="209"/>
      <c r="N26" s="36"/>
    </row>
    <row r="27" spans="1:14" ht="15" x14ac:dyDescent="0.25">
      <c r="A27" s="108" t="s">
        <v>355</v>
      </c>
      <c r="B27" s="33"/>
      <c r="C27" s="109">
        <f t="shared" si="4"/>
        <v>0</v>
      </c>
      <c r="D27" s="34"/>
      <c r="E27" s="109">
        <f t="shared" si="5"/>
        <v>0</v>
      </c>
      <c r="F27" s="35"/>
      <c r="G27" s="35"/>
      <c r="H27" s="109">
        <f>IF(Sąrašai!pvm_tipas=2,$C27,$F27)</f>
        <v>0</v>
      </c>
      <c r="I27" s="109">
        <f t="shared" si="6"/>
        <v>0</v>
      </c>
      <c r="J27" s="36"/>
      <c r="K27" s="37"/>
      <c r="L27" s="209"/>
      <c r="M27" s="209"/>
      <c r="N27" s="36"/>
    </row>
    <row r="28" spans="1:14" ht="15" x14ac:dyDescent="0.25">
      <c r="A28" s="108" t="s">
        <v>356</v>
      </c>
      <c r="B28" s="33"/>
      <c r="C28" s="109">
        <f t="shared" si="4"/>
        <v>0</v>
      </c>
      <c r="D28" s="34"/>
      <c r="E28" s="109">
        <f t="shared" si="5"/>
        <v>0</v>
      </c>
      <c r="F28" s="35"/>
      <c r="G28" s="35"/>
      <c r="H28" s="109">
        <f>IF(Sąrašai!pvm_tipas=2,$C28,$F28)</f>
        <v>0</v>
      </c>
      <c r="I28" s="109">
        <f t="shared" si="6"/>
        <v>0</v>
      </c>
      <c r="J28" s="36"/>
      <c r="K28" s="37"/>
      <c r="L28" s="209"/>
      <c r="M28" s="209"/>
      <c r="N28" s="36"/>
    </row>
    <row r="29" spans="1:14" ht="15" x14ac:dyDescent="0.25">
      <c r="A29" s="108" t="s">
        <v>357</v>
      </c>
      <c r="B29" s="33"/>
      <c r="C29" s="109">
        <f t="shared" si="4"/>
        <v>0</v>
      </c>
      <c r="D29" s="34"/>
      <c r="E29" s="109">
        <f t="shared" si="5"/>
        <v>0</v>
      </c>
      <c r="F29" s="35"/>
      <c r="G29" s="35"/>
      <c r="H29" s="109">
        <f>IF(Sąrašai!pvm_tipas=2,$C29,$F29)</f>
        <v>0</v>
      </c>
      <c r="I29" s="109">
        <f t="shared" si="6"/>
        <v>0</v>
      </c>
      <c r="J29" s="36"/>
      <c r="K29" s="37"/>
      <c r="L29" s="209"/>
      <c r="M29" s="209"/>
      <c r="N29" s="36"/>
    </row>
    <row r="30" spans="1:14" ht="15" x14ac:dyDescent="0.25">
      <c r="A30" s="108" t="s">
        <v>358</v>
      </c>
      <c r="B30" s="33"/>
      <c r="C30" s="109">
        <f t="shared" si="4"/>
        <v>0</v>
      </c>
      <c r="D30" s="34"/>
      <c r="E30" s="109">
        <f t="shared" si="5"/>
        <v>0</v>
      </c>
      <c r="F30" s="35"/>
      <c r="G30" s="35"/>
      <c r="H30" s="109">
        <f>IF(Sąrašai!pvm_tipas=2,$C30,$F30)</f>
        <v>0</v>
      </c>
      <c r="I30" s="109">
        <f t="shared" si="6"/>
        <v>0</v>
      </c>
      <c r="J30" s="36"/>
      <c r="K30" s="37"/>
      <c r="L30" s="209"/>
      <c r="M30" s="209"/>
      <c r="N30" s="36"/>
    </row>
    <row r="31" spans="1:14" ht="15" x14ac:dyDescent="0.25">
      <c r="A31" s="108" t="s">
        <v>359</v>
      </c>
      <c r="B31" s="33"/>
      <c r="C31" s="109">
        <f t="shared" si="4"/>
        <v>0</v>
      </c>
      <c r="D31" s="34"/>
      <c r="E31" s="109">
        <f t="shared" si="5"/>
        <v>0</v>
      </c>
      <c r="F31" s="35"/>
      <c r="G31" s="35"/>
      <c r="H31" s="109">
        <f>IF(Sąrašai!pvm_tipas=2,$C31,$F31)</f>
        <v>0</v>
      </c>
      <c r="I31" s="109">
        <f t="shared" si="6"/>
        <v>0</v>
      </c>
      <c r="J31" s="36"/>
      <c r="K31" s="37"/>
      <c r="L31" s="209"/>
      <c r="M31" s="209"/>
      <c r="N31" s="36"/>
    </row>
    <row r="32" spans="1:14" ht="15" x14ac:dyDescent="0.25">
      <c r="A32" s="108" t="s">
        <v>360</v>
      </c>
      <c r="B32" s="33"/>
      <c r="C32" s="109">
        <f t="shared" si="4"/>
        <v>0</v>
      </c>
      <c r="D32" s="34"/>
      <c r="E32" s="109">
        <f t="shared" si="5"/>
        <v>0</v>
      </c>
      <c r="F32" s="35"/>
      <c r="G32" s="35"/>
      <c r="H32" s="109">
        <f>IF(Sąrašai!pvm_tipas=2,$C32,$F32)</f>
        <v>0</v>
      </c>
      <c r="I32" s="109">
        <f t="shared" si="6"/>
        <v>0</v>
      </c>
      <c r="J32" s="36"/>
      <c r="K32" s="37"/>
      <c r="L32" s="209"/>
      <c r="M32" s="209"/>
      <c r="N32" s="36"/>
    </row>
    <row r="33" spans="1:14" ht="15" x14ac:dyDescent="0.25">
      <c r="A33" s="108" t="s">
        <v>361</v>
      </c>
      <c r="B33" s="33"/>
      <c r="C33" s="109">
        <f t="shared" si="4"/>
        <v>0</v>
      </c>
      <c r="D33" s="34"/>
      <c r="E33" s="109">
        <f t="shared" si="5"/>
        <v>0</v>
      </c>
      <c r="F33" s="35"/>
      <c r="G33" s="35"/>
      <c r="H33" s="109">
        <f>IF(Sąrašai!pvm_tipas=2,$C33,$F33)</f>
        <v>0</v>
      </c>
      <c r="I33" s="109">
        <f t="shared" si="6"/>
        <v>0</v>
      </c>
      <c r="J33" s="36"/>
      <c r="K33" s="37"/>
      <c r="L33" s="209"/>
      <c r="M33" s="209"/>
      <c r="N33" s="36"/>
    </row>
    <row r="34" spans="1:14" ht="15" x14ac:dyDescent="0.25">
      <c r="A34" s="108" t="s">
        <v>362</v>
      </c>
      <c r="B34" s="33"/>
      <c r="C34" s="109">
        <f t="shared" si="4"/>
        <v>0</v>
      </c>
      <c r="D34" s="34"/>
      <c r="E34" s="109">
        <f t="shared" si="5"/>
        <v>0</v>
      </c>
      <c r="F34" s="35"/>
      <c r="G34" s="35"/>
      <c r="H34" s="109">
        <f>IF(Sąrašai!pvm_tipas=2,$C34,$F34)</f>
        <v>0</v>
      </c>
      <c r="I34" s="109">
        <f t="shared" si="6"/>
        <v>0</v>
      </c>
      <c r="J34" s="36"/>
      <c r="K34" s="37"/>
      <c r="L34" s="209"/>
      <c r="M34" s="209"/>
      <c r="N34" s="36"/>
    </row>
    <row r="35" spans="1:14" s="114" customFormat="1" ht="24.75" x14ac:dyDescent="0.25">
      <c r="A35" s="110" t="s">
        <v>363</v>
      </c>
      <c r="B35" s="111" t="s">
        <v>586</v>
      </c>
      <c r="C35" s="112">
        <f>SUM(C36:C45)</f>
        <v>0</v>
      </c>
      <c r="D35" s="30"/>
      <c r="E35" s="112">
        <f>SUM(E36:E45)</f>
        <v>0</v>
      </c>
      <c r="F35" s="112">
        <f t="shared" ref="F35:I35" si="7">SUM(F36:F45)</f>
        <v>0</v>
      </c>
      <c r="G35" s="112">
        <f t="shared" si="7"/>
        <v>0</v>
      </c>
      <c r="H35" s="112">
        <f t="shared" si="7"/>
        <v>0</v>
      </c>
      <c r="I35" s="112">
        <f t="shared" si="7"/>
        <v>0</v>
      </c>
      <c r="J35" s="113"/>
      <c r="K35" s="113"/>
      <c r="L35" s="210"/>
      <c r="M35" s="210"/>
      <c r="N35" s="113"/>
    </row>
    <row r="36" spans="1:14" ht="15" x14ac:dyDescent="0.25">
      <c r="A36" s="108" t="s">
        <v>364</v>
      </c>
      <c r="B36" s="33"/>
      <c r="C36" s="109">
        <f t="shared" si="4"/>
        <v>0</v>
      </c>
      <c r="D36" s="34"/>
      <c r="E36" s="109">
        <f t="shared" si="5"/>
        <v>0</v>
      </c>
      <c r="F36" s="35"/>
      <c r="G36" s="35"/>
      <c r="H36" s="109">
        <f>IF(Sąrašai!pvm_tipas=2,$C36,$F36)</f>
        <v>0</v>
      </c>
      <c r="I36" s="109">
        <f>ROUND(H36*I$5/100,2)</f>
        <v>0</v>
      </c>
      <c r="J36" s="36"/>
      <c r="K36" s="37"/>
      <c r="L36" s="209"/>
      <c r="M36" s="209"/>
      <c r="N36" s="36"/>
    </row>
    <row r="37" spans="1:14" ht="15" x14ac:dyDescent="0.25">
      <c r="A37" s="108" t="s">
        <v>365</v>
      </c>
      <c r="B37" s="33"/>
      <c r="C37" s="109">
        <f t="shared" si="4"/>
        <v>0</v>
      </c>
      <c r="D37" s="34"/>
      <c r="E37" s="109">
        <f t="shared" si="5"/>
        <v>0</v>
      </c>
      <c r="F37" s="35"/>
      <c r="G37" s="35"/>
      <c r="H37" s="109">
        <f>IF(Sąrašai!pvm_tipas=2,$C37,$F37)</f>
        <v>0</v>
      </c>
      <c r="I37" s="109">
        <f t="shared" ref="I37:I43" si="8">ROUND(H37*I$5/100,2)</f>
        <v>0</v>
      </c>
      <c r="J37" s="36"/>
      <c r="K37" s="37"/>
      <c r="L37" s="209"/>
      <c r="M37" s="209"/>
      <c r="N37" s="36"/>
    </row>
    <row r="38" spans="1:14" ht="15" x14ac:dyDescent="0.25">
      <c r="A38" s="108" t="s">
        <v>366</v>
      </c>
      <c r="B38" s="33"/>
      <c r="C38" s="109">
        <f t="shared" si="4"/>
        <v>0</v>
      </c>
      <c r="D38" s="34"/>
      <c r="E38" s="109">
        <f t="shared" si="5"/>
        <v>0</v>
      </c>
      <c r="F38" s="35"/>
      <c r="G38" s="35"/>
      <c r="H38" s="109">
        <f>IF(Sąrašai!pvm_tipas=2,$C38,$F38)</f>
        <v>0</v>
      </c>
      <c r="I38" s="109">
        <f t="shared" si="8"/>
        <v>0</v>
      </c>
      <c r="J38" s="36"/>
      <c r="K38" s="37"/>
      <c r="L38" s="209"/>
      <c r="M38" s="209"/>
      <c r="N38" s="36"/>
    </row>
    <row r="39" spans="1:14" ht="15" x14ac:dyDescent="0.25">
      <c r="A39" s="108" t="s">
        <v>367</v>
      </c>
      <c r="B39" s="33"/>
      <c r="C39" s="109">
        <f t="shared" si="4"/>
        <v>0</v>
      </c>
      <c r="D39" s="34"/>
      <c r="E39" s="109">
        <f t="shared" si="5"/>
        <v>0</v>
      </c>
      <c r="F39" s="35"/>
      <c r="G39" s="35"/>
      <c r="H39" s="109">
        <f>IF(Sąrašai!pvm_tipas=2,$C39,$F39)</f>
        <v>0</v>
      </c>
      <c r="I39" s="109">
        <f t="shared" si="8"/>
        <v>0</v>
      </c>
      <c r="J39" s="36"/>
      <c r="K39" s="37"/>
      <c r="L39" s="209"/>
      <c r="M39" s="209"/>
      <c r="N39" s="36"/>
    </row>
    <row r="40" spans="1:14" ht="15" x14ac:dyDescent="0.25">
      <c r="A40" s="108" t="s">
        <v>368</v>
      </c>
      <c r="B40" s="33"/>
      <c r="C40" s="109">
        <f t="shared" si="4"/>
        <v>0</v>
      </c>
      <c r="D40" s="34"/>
      <c r="E40" s="109">
        <f t="shared" si="5"/>
        <v>0</v>
      </c>
      <c r="F40" s="35"/>
      <c r="G40" s="35"/>
      <c r="H40" s="109">
        <f>IF(Sąrašai!pvm_tipas=2,$C40,$F40)</f>
        <v>0</v>
      </c>
      <c r="I40" s="109">
        <f t="shared" si="8"/>
        <v>0</v>
      </c>
      <c r="J40" s="36"/>
      <c r="K40" s="37"/>
      <c r="L40" s="209"/>
      <c r="M40" s="209"/>
      <c r="N40" s="36"/>
    </row>
    <row r="41" spans="1:14" ht="15" x14ac:dyDescent="0.25">
      <c r="A41" s="108" t="s">
        <v>369</v>
      </c>
      <c r="B41" s="33"/>
      <c r="C41" s="109">
        <f t="shared" si="4"/>
        <v>0</v>
      </c>
      <c r="D41" s="34"/>
      <c r="E41" s="109">
        <f t="shared" si="5"/>
        <v>0</v>
      </c>
      <c r="F41" s="35"/>
      <c r="G41" s="35"/>
      <c r="H41" s="109">
        <f>IF(Sąrašai!pvm_tipas=2,$C41,$F41)</f>
        <v>0</v>
      </c>
      <c r="I41" s="109">
        <f t="shared" si="8"/>
        <v>0</v>
      </c>
      <c r="J41" s="36"/>
      <c r="K41" s="37"/>
      <c r="L41" s="209"/>
      <c r="M41" s="209"/>
      <c r="N41" s="36"/>
    </row>
    <row r="42" spans="1:14" ht="15" x14ac:dyDescent="0.25">
      <c r="A42" s="108" t="s">
        <v>370</v>
      </c>
      <c r="B42" s="33"/>
      <c r="C42" s="109">
        <f t="shared" si="4"/>
        <v>0</v>
      </c>
      <c r="D42" s="34"/>
      <c r="E42" s="109">
        <f t="shared" si="5"/>
        <v>0</v>
      </c>
      <c r="F42" s="35"/>
      <c r="G42" s="35"/>
      <c r="H42" s="109">
        <f>IF(Sąrašai!pvm_tipas=2,$C42,$F42)</f>
        <v>0</v>
      </c>
      <c r="I42" s="109">
        <f t="shared" si="8"/>
        <v>0</v>
      </c>
      <c r="J42" s="36"/>
      <c r="K42" s="37"/>
      <c r="L42" s="209"/>
      <c r="M42" s="209"/>
      <c r="N42" s="36"/>
    </row>
    <row r="43" spans="1:14" ht="15" x14ac:dyDescent="0.25">
      <c r="A43" s="108" t="s">
        <v>371</v>
      </c>
      <c r="B43" s="33"/>
      <c r="C43" s="109">
        <f t="shared" si="4"/>
        <v>0</v>
      </c>
      <c r="D43" s="34"/>
      <c r="E43" s="109">
        <f t="shared" si="5"/>
        <v>0</v>
      </c>
      <c r="F43" s="35"/>
      <c r="G43" s="35"/>
      <c r="H43" s="109">
        <f>IF(Sąrašai!pvm_tipas=2,$C43,$F43)</f>
        <v>0</v>
      </c>
      <c r="I43" s="109">
        <f t="shared" si="8"/>
        <v>0</v>
      </c>
      <c r="J43" s="36"/>
      <c r="K43" s="37"/>
      <c r="L43" s="209"/>
      <c r="M43" s="209"/>
      <c r="N43" s="36"/>
    </row>
    <row r="44" spans="1:14" ht="15" x14ac:dyDescent="0.25">
      <c r="A44" s="108" t="s">
        <v>372</v>
      </c>
      <c r="B44" s="33"/>
      <c r="C44" s="109">
        <f t="shared" si="4"/>
        <v>0</v>
      </c>
      <c r="D44" s="34"/>
      <c r="E44" s="109">
        <f t="shared" si="5"/>
        <v>0</v>
      </c>
      <c r="F44" s="35"/>
      <c r="G44" s="35"/>
      <c r="H44" s="109">
        <f>IF(Sąrašai!pvm_tipas=2,$C44,$F44)</f>
        <v>0</v>
      </c>
      <c r="I44" s="109">
        <f t="shared" ref="I44:I45" si="9">ROUND(H44*I$5/100,2)</f>
        <v>0</v>
      </c>
      <c r="J44" s="36"/>
      <c r="K44" s="37"/>
      <c r="L44" s="209"/>
      <c r="M44" s="209"/>
      <c r="N44" s="36"/>
    </row>
    <row r="45" spans="1:14" ht="15" x14ac:dyDescent="0.25">
      <c r="A45" s="108" t="s">
        <v>373</v>
      </c>
      <c r="B45" s="33"/>
      <c r="C45" s="109">
        <f t="shared" si="4"/>
        <v>0</v>
      </c>
      <c r="D45" s="34"/>
      <c r="E45" s="109">
        <f t="shared" si="5"/>
        <v>0</v>
      </c>
      <c r="F45" s="35"/>
      <c r="G45" s="35"/>
      <c r="H45" s="109">
        <f>IF(Sąrašai!pvm_tipas=2,$C45,$F45)</f>
        <v>0</v>
      </c>
      <c r="I45" s="109">
        <f t="shared" si="9"/>
        <v>0</v>
      </c>
      <c r="J45" s="36"/>
      <c r="K45" s="37"/>
      <c r="L45" s="209"/>
      <c r="M45" s="209"/>
      <c r="N45" s="36"/>
    </row>
    <row r="46" spans="1:14" ht="15" x14ac:dyDescent="0.25">
      <c r="A46" s="110" t="s">
        <v>374</v>
      </c>
      <c r="B46" s="115" t="s">
        <v>96</v>
      </c>
      <c r="C46" s="116">
        <f>SUM(C47:C50)</f>
        <v>0</v>
      </c>
      <c r="D46" s="117"/>
      <c r="E46" s="116">
        <f t="shared" ref="E46:H46" si="10">SUM(E47:E50)</f>
        <v>0</v>
      </c>
      <c r="F46" s="116">
        <f t="shared" si="10"/>
        <v>0</v>
      </c>
      <c r="G46" s="116">
        <f t="shared" si="10"/>
        <v>0</v>
      </c>
      <c r="H46" s="116">
        <f t="shared" si="10"/>
        <v>0</v>
      </c>
      <c r="I46" s="116">
        <f>SUM(I47:I50)</f>
        <v>0</v>
      </c>
      <c r="J46" s="113"/>
      <c r="K46" s="113"/>
      <c r="L46" s="210"/>
      <c r="M46" s="210"/>
      <c r="N46" s="113"/>
    </row>
    <row r="47" spans="1:14" ht="15" x14ac:dyDescent="0.25">
      <c r="A47" s="118" t="s">
        <v>375</v>
      </c>
      <c r="B47" s="119" t="s">
        <v>97</v>
      </c>
      <c r="C47" s="109">
        <v>0</v>
      </c>
      <c r="D47" s="34"/>
      <c r="E47" s="109">
        <f>F47-C47</f>
        <v>0</v>
      </c>
      <c r="F47" s="35"/>
      <c r="G47" s="109">
        <f>IF(Sąrašai!pvm_tipas=2,$C47,$F47)</f>
        <v>0</v>
      </c>
      <c r="H47" s="109">
        <f>IF(Sąrašai!pvm_tipas=2,$C47,$F47)</f>
        <v>0</v>
      </c>
      <c r="I47" s="109">
        <f>ROUND(H47*I$5/100,2)</f>
        <v>0</v>
      </c>
      <c r="J47" s="36"/>
      <c r="K47" s="37"/>
      <c r="L47" s="209"/>
      <c r="M47" s="209"/>
      <c r="N47" s="36"/>
    </row>
    <row r="48" spans="1:14" ht="15" x14ac:dyDescent="0.25">
      <c r="A48" s="118" t="s">
        <v>376</v>
      </c>
      <c r="B48" s="119" t="s">
        <v>117</v>
      </c>
      <c r="C48" s="109">
        <f>ROUND(F48/(1+D48/100), 2)</f>
        <v>0</v>
      </c>
      <c r="D48" s="34"/>
      <c r="E48" s="109">
        <f>F48-C48</f>
        <v>0</v>
      </c>
      <c r="F48" s="35"/>
      <c r="G48" s="109">
        <f>IF(Sąrašai!pvm_tipas=2,$C48,$F48)</f>
        <v>0</v>
      </c>
      <c r="H48" s="109">
        <f>IF(Sąrašai!pvm_tipas=2,$C48,$F48)</f>
        <v>0</v>
      </c>
      <c r="I48" s="109">
        <f t="shared" ref="I48:I50" si="11">ROUND(H48*I$5/100,2)</f>
        <v>0</v>
      </c>
      <c r="J48" s="36"/>
      <c r="K48" s="37"/>
      <c r="L48" s="209"/>
      <c r="M48" s="209"/>
      <c r="N48" s="36"/>
    </row>
    <row r="49" spans="1:17" ht="15" x14ac:dyDescent="0.25">
      <c r="A49" s="118" t="s">
        <v>377</v>
      </c>
      <c r="B49" s="119" t="s">
        <v>100</v>
      </c>
      <c r="C49" s="109">
        <f>ROUND(F49/(1+D49/100), 2)</f>
        <v>0</v>
      </c>
      <c r="D49" s="34"/>
      <c r="E49" s="109">
        <f>F49-C49</f>
        <v>0</v>
      </c>
      <c r="F49" s="35"/>
      <c r="G49" s="109">
        <f>IF(Sąrašai!pvm_tipas=2,$C49,$F49)</f>
        <v>0</v>
      </c>
      <c r="H49" s="109">
        <f>IF(Sąrašai!pvm_tipas=2,$C49,$F49)</f>
        <v>0</v>
      </c>
      <c r="I49" s="109">
        <f t="shared" si="11"/>
        <v>0</v>
      </c>
      <c r="J49" s="36"/>
      <c r="K49" s="37"/>
      <c r="L49" s="209"/>
      <c r="M49" s="209"/>
      <c r="N49" s="36"/>
    </row>
    <row r="50" spans="1:17" ht="15" x14ac:dyDescent="0.25">
      <c r="A50" s="118" t="s">
        <v>378</v>
      </c>
      <c r="B50" s="33"/>
      <c r="C50" s="109">
        <f>ROUND(F50/(1+D50/100), 2)</f>
        <v>0</v>
      </c>
      <c r="D50" s="34"/>
      <c r="E50" s="109">
        <f>F50-C50</f>
        <v>0</v>
      </c>
      <c r="F50" s="35"/>
      <c r="G50" s="35"/>
      <c r="H50" s="109">
        <f>IF(Sąrašai!pvm_tipas=2,$C50,$F50)</f>
        <v>0</v>
      </c>
      <c r="I50" s="109">
        <f t="shared" si="11"/>
        <v>0</v>
      </c>
      <c r="J50" s="36"/>
      <c r="K50" s="37"/>
      <c r="L50" s="209"/>
      <c r="M50" s="209"/>
      <c r="N50" s="36"/>
    </row>
    <row r="51" spans="1:17" ht="15" x14ac:dyDescent="0.25">
      <c r="A51" s="120" t="s">
        <v>379</v>
      </c>
      <c r="B51" s="115" t="s">
        <v>102</v>
      </c>
      <c r="C51" s="121">
        <f>SUM(C52:C53)</f>
        <v>0</v>
      </c>
      <c r="D51" s="117"/>
      <c r="E51" s="121">
        <f t="shared" ref="E51:H51" si="12">SUM(E52:E53)</f>
        <v>0</v>
      </c>
      <c r="F51" s="116">
        <f t="shared" si="12"/>
        <v>0</v>
      </c>
      <c r="G51" s="116">
        <f t="shared" si="12"/>
        <v>0</v>
      </c>
      <c r="H51" s="116">
        <f t="shared" si="12"/>
        <v>0</v>
      </c>
      <c r="I51" s="121">
        <f>SUM(I52:I53)</f>
        <v>0</v>
      </c>
      <c r="J51" s="113"/>
      <c r="K51" s="113"/>
      <c r="L51" s="210"/>
      <c r="M51" s="210"/>
      <c r="N51" s="113"/>
    </row>
    <row r="52" spans="1:17" ht="15" x14ac:dyDescent="0.25">
      <c r="A52" s="122" t="s">
        <v>380</v>
      </c>
      <c r="B52" s="119" t="s">
        <v>103</v>
      </c>
      <c r="C52" s="109">
        <f>ROUND(F52/(1+D52/100), 2)</f>
        <v>0</v>
      </c>
      <c r="D52" s="123">
        <v>0</v>
      </c>
      <c r="E52" s="109">
        <f>F52-C52</f>
        <v>0</v>
      </c>
      <c r="F52" s="35"/>
      <c r="G52" s="109">
        <v>0</v>
      </c>
      <c r="H52" s="109">
        <f>IF(Sąrašai!pvm_tipas=2,$C52,$F52)</f>
        <v>0</v>
      </c>
      <c r="I52" s="109">
        <f>ROUND(H52*I$5/100,2)</f>
        <v>0</v>
      </c>
      <c r="J52" s="36"/>
      <c r="K52" s="37"/>
      <c r="L52" s="210"/>
      <c r="M52" s="210"/>
      <c r="N52" s="36"/>
    </row>
    <row r="53" spans="1:17" ht="15" x14ac:dyDescent="0.25">
      <c r="A53" s="122" t="s">
        <v>381</v>
      </c>
      <c r="B53" s="119" t="s">
        <v>104</v>
      </c>
      <c r="C53" s="109">
        <f>ROUND(F53/(1+D53/100), 2)</f>
        <v>0</v>
      </c>
      <c r="D53" s="123">
        <v>0</v>
      </c>
      <c r="E53" s="109">
        <f>F53-C53</f>
        <v>0</v>
      </c>
      <c r="F53" s="35"/>
      <c r="G53" s="109">
        <f>IF(Sąrašai!pvm_tipas=2,$C53,$F53)</f>
        <v>0</v>
      </c>
      <c r="H53" s="109">
        <f>IF(Sąrašai!pvm_tipas=2,$C53,$F53)</f>
        <v>0</v>
      </c>
      <c r="I53" s="109">
        <f>ROUND(H53*I$5/100,2)</f>
        <v>0</v>
      </c>
      <c r="J53" s="36"/>
      <c r="K53" s="37"/>
      <c r="L53" s="210"/>
      <c r="M53" s="210"/>
      <c r="N53" s="36"/>
    </row>
    <row r="54" spans="1:17" s="93" customFormat="1" ht="15" x14ac:dyDescent="0.25">
      <c r="A54" s="110" t="s">
        <v>382</v>
      </c>
      <c r="B54" s="124" t="s">
        <v>105</v>
      </c>
      <c r="C54" s="125">
        <f>SUM(C10,C24,C35,C46,C51)</f>
        <v>0</v>
      </c>
      <c r="D54" s="126"/>
      <c r="E54" s="125">
        <f>SUM(E10,E24,E35,E46,E51)</f>
        <v>0</v>
      </c>
      <c r="F54" s="125">
        <f>SUM(F10,F24,F35,F46,F51)</f>
        <v>0</v>
      </c>
      <c r="G54" s="125">
        <f>SUM(G10,G24,G35,G46,G51)</f>
        <v>0</v>
      </c>
      <c r="H54" s="125">
        <f>SUM(H10,H24,H35,H46,H51)</f>
        <v>0</v>
      </c>
      <c r="I54" s="125">
        <f>SUM(I10,I24,I35,I46,I51)</f>
        <v>0</v>
      </c>
      <c r="J54" s="127"/>
      <c r="K54" s="113"/>
      <c r="L54" s="210"/>
      <c r="M54" s="210"/>
      <c r="N54" s="127"/>
      <c r="Q54" s="94"/>
    </row>
    <row r="55" spans="1:17" ht="24" x14ac:dyDescent="0.25">
      <c r="A55" s="118" t="s">
        <v>383</v>
      </c>
      <c r="B55" s="128" t="s">
        <v>106</v>
      </c>
      <c r="C55" s="30"/>
      <c r="D55" s="30"/>
      <c r="E55" s="30"/>
      <c r="F55" s="30"/>
      <c r="G55" s="129">
        <f>IFERROR(ROUND(G54/H54*100, 2),)</f>
        <v>0</v>
      </c>
      <c r="H55" s="30"/>
      <c r="I55" s="30"/>
      <c r="J55" s="127"/>
      <c r="K55" s="113"/>
      <c r="L55" s="210"/>
      <c r="M55" s="210"/>
      <c r="N55" s="127"/>
    </row>
    <row r="56" spans="1:17" ht="24" x14ac:dyDescent="0.25">
      <c r="A56" s="118" t="s">
        <v>384</v>
      </c>
      <c r="B56" s="128" t="s">
        <v>107</v>
      </c>
      <c r="C56" s="30"/>
      <c r="D56" s="30"/>
      <c r="E56" s="30"/>
      <c r="F56" s="30"/>
      <c r="G56" s="129">
        <f>IF(AND(H54&lt;=85000,G55&lt;=90),24,IF(AND(H54&gt;85001,H54&lt;=175000,G55&gt;60,G55&lt;=90),21,IF(AND(H54&gt;85001,H54&lt;=175000,G55&lt;=60),24,IF(AND(H54&gt;175001,G55&lt;=90),19,12))))</f>
        <v>24</v>
      </c>
      <c r="H56" s="30"/>
      <c r="I56" s="30"/>
      <c r="J56" s="127"/>
      <c r="K56" s="113"/>
      <c r="L56" s="210"/>
      <c r="M56" s="210"/>
      <c r="N56" s="127"/>
    </row>
    <row r="57" spans="1:17" s="93" customFormat="1" ht="24" x14ac:dyDescent="0.2">
      <c r="A57" s="110" t="s">
        <v>385</v>
      </c>
      <c r="B57" s="124" t="s">
        <v>108</v>
      </c>
      <c r="C57" s="30"/>
      <c r="D57" s="30"/>
      <c r="E57" s="30"/>
      <c r="F57" s="30"/>
      <c r="G57" s="194"/>
      <c r="H57" s="30"/>
      <c r="I57" s="30"/>
      <c r="J57" s="127"/>
      <c r="K57" s="113"/>
      <c r="L57" s="211"/>
      <c r="M57" s="211"/>
      <c r="N57" s="127"/>
    </row>
    <row r="58" spans="1:17" s="93" customFormat="1" x14ac:dyDescent="0.2">
      <c r="A58" s="110" t="s">
        <v>386</v>
      </c>
      <c r="B58" s="124" t="s">
        <v>109</v>
      </c>
      <c r="C58" s="130">
        <f>+C54*$G$57/100</f>
        <v>0</v>
      </c>
      <c r="D58" s="130"/>
      <c r="E58" s="130">
        <f t="shared" ref="E58:I58" si="13">+E54*$G$57/100</f>
        <v>0</v>
      </c>
      <c r="F58" s="130">
        <f t="shared" si="13"/>
        <v>0</v>
      </c>
      <c r="G58" s="30"/>
      <c r="H58" s="130">
        <f t="shared" si="13"/>
        <v>0</v>
      </c>
      <c r="I58" s="130">
        <f t="shared" si="13"/>
        <v>0</v>
      </c>
      <c r="J58" s="127"/>
      <c r="K58" s="113"/>
      <c r="L58" s="113"/>
      <c r="M58" s="113"/>
      <c r="N58" s="127"/>
    </row>
    <row r="59" spans="1:17" s="93" customFormat="1" x14ac:dyDescent="0.2">
      <c r="A59" s="110" t="s">
        <v>387</v>
      </c>
      <c r="B59" s="124" t="s">
        <v>110</v>
      </c>
      <c r="C59" s="125">
        <f>+C54+C58</f>
        <v>0</v>
      </c>
      <c r="D59" s="125"/>
      <c r="E59" s="125">
        <f t="shared" ref="E59:H59" si="14">+E54+E58</f>
        <v>0</v>
      </c>
      <c r="F59" s="125">
        <f t="shared" si="14"/>
        <v>0</v>
      </c>
      <c r="G59" s="30"/>
      <c r="H59" s="125">
        <f t="shared" si="14"/>
        <v>0</v>
      </c>
      <c r="I59" s="125">
        <f>+I54+I58</f>
        <v>0</v>
      </c>
      <c r="J59" s="127"/>
      <c r="K59" s="113"/>
      <c r="L59" s="113"/>
      <c r="M59" s="113"/>
      <c r="N59" s="127"/>
    </row>
    <row r="60" spans="1:17" s="93" customFormat="1" x14ac:dyDescent="0.2">
      <c r="A60" s="131"/>
      <c r="B60" s="132"/>
      <c r="C60" s="133"/>
      <c r="D60" s="133"/>
      <c r="E60" s="133"/>
      <c r="F60" s="133"/>
      <c r="G60" s="134"/>
      <c r="H60" s="133"/>
      <c r="I60" s="133"/>
      <c r="J60" s="135"/>
      <c r="K60" s="136"/>
      <c r="L60" s="136"/>
      <c r="M60" s="136"/>
      <c r="N60" s="135"/>
    </row>
    <row r="61" spans="1:17" x14ac:dyDescent="0.2">
      <c r="B61" s="93" t="s">
        <v>111</v>
      </c>
    </row>
    <row r="62" spans="1:17" x14ac:dyDescent="0.2">
      <c r="B62" s="137"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137" t="str">
        <f>IF(AND(G57&gt;0,F46&gt;0),"Bendrosios išlaidos, išskyrus viešinimo išlaidas, nėra tinkamos finansuoti","-")</f>
        <v>-</v>
      </c>
    </row>
    <row r="64" spans="1:17" x14ac:dyDescent="0.2">
      <c r="B64" s="137" t="str">
        <f>IF(AND(F35&gt;0,F47&gt;0),"Bendrosios išlaidos, išskyrus viešinimo išlaidas, nėra tinkamos finansuoti","-")</f>
        <v>-</v>
      </c>
    </row>
    <row r="65" spans="1:2" x14ac:dyDescent="0.2">
      <c r="B65" s="137" t="str">
        <f>IF(AND(OR(F10&gt;0,F24&gt;0), Sąrašai!projekto_tipas=1), "Ilgalaikio turto įsigijimas negalimas", "-")</f>
        <v>-</v>
      </c>
    </row>
    <row r="66" spans="1:2" x14ac:dyDescent="0.2">
      <c r="B66" s="137" t="str">
        <f>IF(AND(OR(F35&gt;0), Sąrašai!projekto_tipas=2), "Prekių ir priemonių, sunaudojamų projekto metu, įsigijimas negalimas", "-")</f>
        <v>-</v>
      </c>
    </row>
    <row r="67" spans="1:2" x14ac:dyDescent="0.2">
      <c r="B67" s="137" t="str">
        <f>IF(G57&lt;=G56,"-","Per didelis prašomas netiesioginių išlaidų proc.")</f>
        <v>-</v>
      </c>
    </row>
    <row r="68" spans="1:2" x14ac:dyDescent="0.2">
      <c r="B68" s="137"/>
    </row>
    <row r="69" spans="1:2" x14ac:dyDescent="0.2">
      <c r="A69" s="94" t="s">
        <v>162</v>
      </c>
    </row>
    <row r="70" spans="1:2" x14ac:dyDescent="0.2">
      <c r="A70" s="94" t="s">
        <v>165</v>
      </c>
    </row>
    <row r="71" spans="1:2" x14ac:dyDescent="0.2">
      <c r="A71" s="94" t="s">
        <v>163</v>
      </c>
    </row>
    <row r="72" spans="1:2" x14ac:dyDescent="0.2">
      <c r="A72" s="94" t="s">
        <v>164</v>
      </c>
    </row>
    <row r="73" spans="1:2" x14ac:dyDescent="0.2">
      <c r="A73" s="138" t="s">
        <v>166</v>
      </c>
    </row>
  </sheetData>
  <protectedRanges>
    <protectedRange sqref="B25:B45 B11:B23" name="Diapazonas1"/>
  </protectedRanges>
  <mergeCells count="1">
    <mergeCell ref="L9:M9"/>
  </mergeCells>
  <phoneticPr fontId="18" type="noConversion"/>
  <conditionalFormatting sqref="A51:G51 I51">
    <cfRule type="expression" dxfId="2" priority="3" stopIfTrue="1">
      <formula>#REF!&lt;$F$51</formula>
    </cfRule>
  </conditionalFormatting>
  <conditionalFormatting sqref="A46:I46">
    <cfRule type="expression" dxfId="1" priority="2" stopIfTrue="1">
      <formula>$F$46&gt;#REF!*15/100</formula>
    </cfRule>
  </conditionalFormatting>
  <conditionalFormatting sqref="H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Sąrašai!$A$33</xm:f>
          </x14:formula1>
          <xm:sqref>K52</xm:sqref>
        </x14:dataValidation>
        <x14:dataValidation type="list" allowBlank="1" showInputMessage="1" showErrorMessage="1" prompt="Pasirinkti iš sąrašo" xr:uid="{53F41C47-3DFF-4C15-B3CF-76EB9B19A63E}">
          <x14:formula1>
            <xm:f>Sąrašai!$A$34</xm:f>
          </x14:formula1>
          <xm:sqref>K53</xm:sqref>
        </x14:dataValidation>
        <x14:dataValidation type="list" allowBlank="1" showInputMessage="1" showErrorMessage="1" prompt="Pasirinkti iš sąrašo" xr:uid="{4B4F452F-334A-452C-95D3-4409E200FE7E}">
          <x14:formula1>
            <xm:f>Sąrašai!$A$29:$A$32</xm:f>
          </x14:formula1>
          <xm:sqref>K25:K34 K36:K45 K47:K50 K11:K23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workbookViewId="0">
      <selection activeCell="F11" sqref="F11:I11"/>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42"/>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row>
    <row r="2" spans="1:28" s="139" customFormat="1" ht="16.149999999999999" customHeight="1" x14ac:dyDescent="0.25">
      <c r="A2" s="140" t="s">
        <v>537</v>
      </c>
      <c r="B2" s="140" t="s">
        <v>538</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388</v>
      </c>
      <c r="B3" s="283" t="s">
        <v>542</v>
      </c>
      <c r="C3" s="283"/>
      <c r="D3" s="283"/>
      <c r="E3" s="343">
        <f>'6l_FP'!F59</f>
        <v>0</v>
      </c>
      <c r="F3" s="343"/>
      <c r="G3" s="339" t="s">
        <v>28</v>
      </c>
      <c r="H3" s="340"/>
      <c r="I3" s="340"/>
      <c r="J3" s="341"/>
      <c r="K3" s="54"/>
      <c r="L3" s="54"/>
      <c r="M3" s="54"/>
      <c r="N3" s="54"/>
      <c r="O3" s="54"/>
      <c r="P3" s="54"/>
      <c r="Q3" s="54"/>
      <c r="R3" s="54"/>
      <c r="S3" s="54"/>
      <c r="T3" s="54"/>
      <c r="U3" s="54"/>
      <c r="V3" s="54"/>
      <c r="W3" s="54"/>
      <c r="X3" s="54"/>
      <c r="Y3" s="54"/>
      <c r="Z3" s="54"/>
      <c r="AA3" s="54"/>
    </row>
    <row r="4" spans="1:28" ht="33" customHeight="1" x14ac:dyDescent="0.25">
      <c r="A4" s="53" t="s">
        <v>389</v>
      </c>
      <c r="B4" s="344" t="s">
        <v>31</v>
      </c>
      <c r="C4" s="345"/>
      <c r="D4" s="346"/>
      <c r="E4" s="347">
        <f>+'6l_FP'!I5</f>
        <v>40</v>
      </c>
      <c r="F4" s="320"/>
      <c r="G4" s="320"/>
      <c r="H4" s="320"/>
      <c r="I4" s="320"/>
      <c r="J4" s="321"/>
      <c r="K4" s="67"/>
      <c r="L4" s="67"/>
      <c r="M4" s="67"/>
      <c r="N4" s="67"/>
      <c r="O4" s="67"/>
      <c r="P4" s="67"/>
      <c r="Q4" s="67"/>
      <c r="R4" s="67"/>
      <c r="S4" s="67"/>
      <c r="T4" s="67"/>
      <c r="U4" s="67"/>
      <c r="V4" s="67"/>
      <c r="W4" s="67"/>
      <c r="X4" s="67"/>
      <c r="Y4" s="67"/>
      <c r="Z4" s="67"/>
      <c r="AA4" s="67"/>
    </row>
    <row r="5" spans="1:28" ht="59.45" customHeight="1" x14ac:dyDescent="0.25">
      <c r="A5" s="53" t="s">
        <v>416</v>
      </c>
      <c r="B5" s="279" t="s">
        <v>32</v>
      </c>
      <c r="C5" s="280"/>
      <c r="D5" s="281"/>
      <c r="E5" s="337">
        <f>'6l_FP'!I59</f>
        <v>0</v>
      </c>
      <c r="F5" s="338"/>
      <c r="G5" s="339" t="s">
        <v>246</v>
      </c>
      <c r="H5" s="340"/>
      <c r="I5" s="340"/>
      <c r="J5" s="341"/>
      <c r="K5" s="67"/>
      <c r="L5" s="67"/>
      <c r="M5" s="67"/>
      <c r="N5" s="67"/>
      <c r="O5" s="67"/>
      <c r="P5" s="67"/>
      <c r="Q5" s="67"/>
      <c r="R5" s="67"/>
      <c r="S5" s="67"/>
      <c r="T5" s="67"/>
      <c r="U5" s="67"/>
      <c r="V5" s="67"/>
      <c r="W5" s="67"/>
      <c r="X5" s="67"/>
      <c r="Y5" s="67"/>
      <c r="Z5" s="67"/>
      <c r="AA5" s="67"/>
    </row>
    <row r="6" spans="1:28" ht="63" customHeight="1" x14ac:dyDescent="0.25">
      <c r="A6" s="351" t="s">
        <v>417</v>
      </c>
      <c r="B6" s="352" t="s">
        <v>34</v>
      </c>
      <c r="C6" s="352"/>
      <c r="D6" s="352"/>
      <c r="E6" s="142" t="s">
        <v>44</v>
      </c>
      <c r="F6" s="353" t="s">
        <v>35</v>
      </c>
      <c r="G6" s="353"/>
      <c r="H6" s="353"/>
      <c r="I6" s="353"/>
      <c r="J6" s="143" t="s">
        <v>36</v>
      </c>
      <c r="K6" s="67"/>
      <c r="L6" s="67"/>
      <c r="M6" s="67"/>
      <c r="N6" s="67"/>
      <c r="O6" s="67"/>
      <c r="P6" s="67"/>
      <c r="Q6" s="67"/>
      <c r="R6" s="67"/>
      <c r="S6" s="67"/>
      <c r="T6" s="67"/>
      <c r="U6" s="67"/>
      <c r="V6" s="67"/>
      <c r="W6" s="67"/>
      <c r="X6" s="67"/>
      <c r="Y6" s="67"/>
      <c r="Z6" s="67"/>
      <c r="AA6" s="67"/>
    </row>
    <row r="7" spans="1:28" ht="30" customHeight="1" x14ac:dyDescent="0.25">
      <c r="A7" s="351"/>
      <c r="B7" s="352"/>
      <c r="C7" s="352"/>
      <c r="D7" s="352"/>
      <c r="E7" s="15"/>
      <c r="F7" s="273" t="s">
        <v>37</v>
      </c>
      <c r="G7" s="274"/>
      <c r="H7" s="274"/>
      <c r="I7" s="275"/>
      <c r="J7" s="23"/>
      <c r="K7" s="54"/>
      <c r="L7" s="54"/>
      <c r="M7" s="54"/>
      <c r="N7" s="54"/>
      <c r="O7" s="54"/>
      <c r="P7" s="54"/>
      <c r="Q7" s="54"/>
      <c r="R7" s="54"/>
      <c r="S7" s="54"/>
      <c r="T7" s="54"/>
      <c r="U7" s="54"/>
      <c r="V7" s="54"/>
      <c r="W7" s="54"/>
      <c r="X7" s="54"/>
      <c r="Y7" s="54"/>
      <c r="Z7" s="54"/>
      <c r="AA7" s="54"/>
    </row>
    <row r="8" spans="1:28" ht="30" customHeight="1" x14ac:dyDescent="0.25">
      <c r="A8" s="351"/>
      <c r="B8" s="352"/>
      <c r="C8" s="352"/>
      <c r="D8" s="352"/>
      <c r="E8" s="15"/>
      <c r="F8" s="273" t="s">
        <v>38</v>
      </c>
      <c r="G8" s="274"/>
      <c r="H8" s="274"/>
      <c r="I8" s="275"/>
      <c r="J8" s="23"/>
      <c r="K8" s="54"/>
      <c r="L8" s="54"/>
      <c r="M8" s="54"/>
      <c r="N8" s="54"/>
      <c r="O8" s="54"/>
      <c r="P8" s="54"/>
      <c r="Q8" s="54"/>
      <c r="R8" s="54"/>
      <c r="S8" s="54"/>
      <c r="T8" s="54"/>
      <c r="U8" s="54"/>
      <c r="V8" s="54"/>
      <c r="W8" s="54"/>
      <c r="X8" s="54"/>
      <c r="Y8" s="54"/>
      <c r="Z8" s="54"/>
      <c r="AA8" s="54"/>
    </row>
    <row r="9" spans="1:28" ht="30" customHeight="1" x14ac:dyDescent="0.25">
      <c r="A9" s="351"/>
      <c r="B9" s="352"/>
      <c r="C9" s="352"/>
      <c r="D9" s="352"/>
      <c r="E9" s="15"/>
      <c r="F9" s="273" t="s">
        <v>39</v>
      </c>
      <c r="G9" s="274"/>
      <c r="H9" s="274"/>
      <c r="I9" s="275"/>
      <c r="J9" s="23"/>
      <c r="K9" s="54"/>
      <c r="L9" s="54"/>
      <c r="M9" s="54"/>
      <c r="N9" s="54"/>
      <c r="O9" s="54"/>
      <c r="P9" s="54"/>
      <c r="Q9" s="54"/>
      <c r="R9" s="54"/>
      <c r="S9" s="54"/>
      <c r="T9" s="54"/>
      <c r="U9" s="54"/>
      <c r="V9" s="54"/>
      <c r="W9" s="54"/>
      <c r="X9" s="54"/>
      <c r="Y9" s="54"/>
      <c r="Z9" s="54"/>
      <c r="AA9" s="54"/>
    </row>
    <row r="10" spans="1:28" ht="30" customHeight="1" x14ac:dyDescent="0.25">
      <c r="A10" s="351"/>
      <c r="B10" s="352"/>
      <c r="C10" s="352"/>
      <c r="D10" s="352"/>
      <c r="E10" s="15"/>
      <c r="F10" s="273" t="s">
        <v>40</v>
      </c>
      <c r="G10" s="274"/>
      <c r="H10" s="274"/>
      <c r="I10" s="275"/>
      <c r="J10" s="144">
        <f>'6l_FP'!I52-J12</f>
        <v>0</v>
      </c>
      <c r="K10" s="54"/>
      <c r="L10" s="54"/>
      <c r="M10" s="54"/>
      <c r="N10" s="54"/>
      <c r="O10" s="54"/>
      <c r="P10" s="54"/>
      <c r="Q10" s="54"/>
      <c r="R10" s="54"/>
      <c r="S10" s="54"/>
      <c r="T10" s="54"/>
      <c r="U10" s="54"/>
      <c r="V10" s="54"/>
      <c r="W10" s="54"/>
      <c r="X10" s="54"/>
      <c r="Y10" s="54"/>
      <c r="Z10" s="54"/>
      <c r="AA10" s="54"/>
    </row>
    <row r="11" spans="1:28" ht="30" customHeight="1" x14ac:dyDescent="0.25">
      <c r="A11" s="351"/>
      <c r="B11" s="352"/>
      <c r="C11" s="352"/>
      <c r="D11" s="352"/>
      <c r="E11" s="15"/>
      <c r="F11" s="273" t="s">
        <v>41</v>
      </c>
      <c r="G11" s="274"/>
      <c r="H11" s="274"/>
      <c r="I11" s="275"/>
      <c r="J11" s="144">
        <f>'6l_FP'!I53</f>
        <v>0</v>
      </c>
      <c r="K11" s="67"/>
      <c r="L11" s="67"/>
      <c r="M11" s="67"/>
      <c r="N11" s="67"/>
      <c r="O11" s="67"/>
      <c r="P11" s="67"/>
      <c r="Q11" s="67"/>
      <c r="R11" s="67"/>
      <c r="S11" s="67"/>
      <c r="T11" s="67"/>
      <c r="U11" s="67"/>
      <c r="V11" s="67"/>
      <c r="W11" s="67"/>
      <c r="X11" s="67"/>
      <c r="Y11" s="67"/>
      <c r="Z11" s="67"/>
      <c r="AA11" s="67"/>
    </row>
    <row r="12" spans="1:28" ht="30" customHeight="1" x14ac:dyDescent="0.25">
      <c r="A12" s="351"/>
      <c r="B12" s="352"/>
      <c r="C12" s="352"/>
      <c r="D12" s="352"/>
      <c r="E12" s="15"/>
      <c r="F12" s="273" t="s">
        <v>42</v>
      </c>
      <c r="G12" s="274"/>
      <c r="H12" s="274"/>
      <c r="I12" s="275"/>
      <c r="J12" s="23"/>
      <c r="K12" s="67"/>
      <c r="L12" s="67"/>
      <c r="M12" s="67"/>
      <c r="N12" s="67"/>
      <c r="O12" s="67"/>
      <c r="P12" s="67"/>
      <c r="Q12" s="67"/>
      <c r="R12" s="67"/>
      <c r="S12" s="67"/>
      <c r="T12" s="67"/>
      <c r="U12" s="67"/>
      <c r="V12" s="67"/>
      <c r="W12" s="67"/>
      <c r="X12" s="67"/>
      <c r="Y12" s="67"/>
      <c r="Z12" s="67"/>
      <c r="AA12" s="67"/>
    </row>
    <row r="13" spans="1:28" ht="30" customHeight="1" x14ac:dyDescent="0.25">
      <c r="A13" s="351"/>
      <c r="B13" s="352"/>
      <c r="C13" s="352"/>
      <c r="D13" s="352"/>
      <c r="E13" s="15"/>
      <c r="F13" s="273" t="s">
        <v>43</v>
      </c>
      <c r="G13" s="274"/>
      <c r="H13" s="274"/>
      <c r="I13" s="275"/>
      <c r="J13" s="23"/>
      <c r="K13" s="54"/>
      <c r="L13" s="54"/>
      <c r="M13" s="54"/>
      <c r="N13" s="54"/>
      <c r="O13" s="54"/>
      <c r="P13" s="54"/>
      <c r="Q13" s="54"/>
      <c r="R13" s="54"/>
      <c r="S13" s="54"/>
      <c r="T13" s="54"/>
      <c r="U13" s="54"/>
      <c r="V13" s="54"/>
      <c r="W13" s="54"/>
      <c r="X13" s="54"/>
      <c r="Y13" s="54"/>
      <c r="Z13" s="54"/>
      <c r="AA13" s="54"/>
    </row>
    <row r="14" spans="1:28" ht="35.25" customHeight="1" x14ac:dyDescent="0.25">
      <c r="A14" s="351"/>
      <c r="B14" s="352"/>
      <c r="C14" s="352"/>
      <c r="D14" s="352"/>
      <c r="E14" s="15"/>
      <c r="F14" s="273" t="s">
        <v>620</v>
      </c>
      <c r="G14" s="274"/>
      <c r="H14" s="274"/>
      <c r="I14" s="275"/>
      <c r="J14" s="23"/>
      <c r="K14" s="67"/>
      <c r="L14" s="67"/>
      <c r="M14" s="67"/>
      <c r="N14" s="67"/>
      <c r="O14" s="67"/>
      <c r="P14" s="67"/>
      <c r="Q14" s="67"/>
      <c r="R14" s="67"/>
      <c r="S14" s="67"/>
      <c r="T14" s="67"/>
      <c r="U14" s="67"/>
      <c r="V14" s="67"/>
      <c r="W14" s="67"/>
      <c r="X14" s="67"/>
      <c r="Y14" s="67"/>
      <c r="Z14" s="67"/>
      <c r="AA14" s="67"/>
    </row>
    <row r="15" spans="1:28" ht="48" customHeight="1" x14ac:dyDescent="0.25">
      <c r="A15" s="351"/>
      <c r="B15" s="352"/>
      <c r="C15" s="352"/>
      <c r="D15" s="352"/>
      <c r="E15" s="15"/>
      <c r="F15" s="273" t="s">
        <v>621</v>
      </c>
      <c r="G15" s="274"/>
      <c r="H15" s="274"/>
      <c r="I15" s="275"/>
      <c r="J15" s="23"/>
      <c r="K15" s="54"/>
      <c r="L15" s="54"/>
      <c r="M15" s="54"/>
      <c r="N15" s="54"/>
      <c r="O15" s="54"/>
      <c r="P15" s="54"/>
      <c r="Q15" s="54"/>
      <c r="R15" s="54"/>
      <c r="S15" s="54"/>
      <c r="T15" s="54"/>
      <c r="U15" s="54"/>
      <c r="V15" s="54"/>
      <c r="W15" s="54"/>
      <c r="X15" s="54"/>
      <c r="Y15" s="54"/>
      <c r="Z15" s="54"/>
      <c r="AA15" s="54"/>
    </row>
    <row r="16" spans="1:28" ht="15.6" customHeight="1" x14ac:dyDescent="0.25">
      <c r="A16" s="351"/>
      <c r="B16" s="352"/>
      <c r="C16" s="352"/>
      <c r="D16" s="352"/>
      <c r="E16" s="354" t="s">
        <v>45</v>
      </c>
      <c r="F16" s="355"/>
      <c r="G16" s="355"/>
      <c r="H16" s="355"/>
      <c r="I16" s="356">
        <f>SUM(J7:J15)</f>
        <v>0</v>
      </c>
      <c r="J16" s="356"/>
      <c r="K16" s="67"/>
      <c r="L16" s="67"/>
      <c r="M16" s="67"/>
      <c r="N16" s="67"/>
      <c r="O16" s="67"/>
      <c r="P16" s="67"/>
      <c r="Q16" s="67"/>
      <c r="R16" s="67"/>
      <c r="S16" s="67"/>
      <c r="T16" s="67"/>
      <c r="U16" s="67"/>
      <c r="V16" s="67"/>
      <c r="W16" s="67"/>
      <c r="X16" s="67"/>
      <c r="Y16" s="67"/>
      <c r="Z16" s="67"/>
      <c r="AA16" s="67"/>
    </row>
    <row r="17" spans="1:27" ht="15.6" customHeight="1" x14ac:dyDescent="0.25">
      <c r="A17" s="53" t="s">
        <v>418</v>
      </c>
      <c r="B17" s="279" t="s">
        <v>147</v>
      </c>
      <c r="C17" s="280"/>
      <c r="D17" s="281"/>
      <c r="E17" s="348"/>
      <c r="F17" s="349"/>
      <c r="G17" s="349"/>
      <c r="H17" s="349"/>
      <c r="I17" s="349"/>
      <c r="J17" s="350"/>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ax5s+JIadqBFkv+EOhIIV90R9hn60RVnevp7jscYb9k1t07PeCMN2eWEv4ggil62nWE1pioqrGA3UIkvkycBZQ==" saltValue="Bebko0TeoUeC0wFCWjr4+g==" spinCount="100000" sheet="1" objects="1" scenarios="1"/>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13" zoomScale="70" zoomScaleNormal="70" workbookViewId="0">
      <selection activeCell="F27" sqref="F27"/>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339</v>
      </c>
      <c r="B2" s="146" t="s">
        <v>149</v>
      </c>
    </row>
    <row r="3" spans="1:7" x14ac:dyDescent="0.25">
      <c r="A3" s="147"/>
      <c r="B3" s="87"/>
    </row>
    <row r="4" spans="1:7" ht="47.25" x14ac:dyDescent="0.25">
      <c r="A4" s="148"/>
      <c r="B4" s="149" t="s">
        <v>118</v>
      </c>
      <c r="C4" s="149" t="s">
        <v>119</v>
      </c>
      <c r="D4" s="150" t="s">
        <v>579</v>
      </c>
      <c r="E4" s="149" t="s">
        <v>120</v>
      </c>
      <c r="F4" s="149" t="s">
        <v>44</v>
      </c>
      <c r="G4" s="149" t="s">
        <v>121</v>
      </c>
    </row>
    <row r="5" spans="1:7" x14ac:dyDescent="0.25">
      <c r="A5" s="151" t="s">
        <v>192</v>
      </c>
      <c r="B5" s="360" t="s">
        <v>140</v>
      </c>
      <c r="C5" s="360"/>
      <c r="D5" s="360"/>
      <c r="E5" s="360"/>
      <c r="F5" s="360"/>
      <c r="G5" s="360"/>
    </row>
    <row r="6" spans="1:7" ht="47.25" x14ac:dyDescent="0.25">
      <c r="A6" s="152" t="s">
        <v>419</v>
      </c>
      <c r="B6" s="179" t="s">
        <v>122</v>
      </c>
      <c r="C6" s="180" t="s">
        <v>127</v>
      </c>
      <c r="D6" s="180" t="s">
        <v>134</v>
      </c>
      <c r="E6" s="179" t="s">
        <v>136</v>
      </c>
      <c r="F6" s="92"/>
      <c r="G6" s="153"/>
    </row>
    <row r="7" spans="1:7" ht="47.25" x14ac:dyDescent="0.25">
      <c r="A7" s="152" t="s">
        <v>420</v>
      </c>
      <c r="B7" s="179" t="s">
        <v>122</v>
      </c>
      <c r="C7" s="180" t="s">
        <v>127</v>
      </c>
      <c r="D7" s="180" t="s">
        <v>135</v>
      </c>
      <c r="E7" s="179" t="s">
        <v>136</v>
      </c>
      <c r="F7" s="92"/>
      <c r="G7" s="153"/>
    </row>
    <row r="8" spans="1:7" ht="63" customHeight="1" x14ac:dyDescent="0.25">
      <c r="A8" s="152" t="s">
        <v>421</v>
      </c>
      <c r="B8" s="181" t="s">
        <v>123</v>
      </c>
      <c r="C8" s="182" t="s">
        <v>566</v>
      </c>
      <c r="D8" s="364" t="s">
        <v>580</v>
      </c>
      <c r="E8" s="181" t="s">
        <v>137</v>
      </c>
      <c r="F8" s="92"/>
      <c r="G8" s="154"/>
    </row>
    <row r="9" spans="1:7" ht="15" customHeight="1" x14ac:dyDescent="0.25">
      <c r="A9" s="152"/>
      <c r="B9" s="183" t="s">
        <v>567</v>
      </c>
      <c r="C9" s="182" t="s">
        <v>568</v>
      </c>
      <c r="D9" s="365"/>
      <c r="E9" s="181" t="s">
        <v>137</v>
      </c>
      <c r="F9" s="92"/>
      <c r="G9" s="154"/>
    </row>
    <row r="10" spans="1:7" ht="15" customHeight="1" x14ac:dyDescent="0.25">
      <c r="A10" s="152"/>
      <c r="B10" s="183" t="s">
        <v>569</v>
      </c>
      <c r="C10" s="182" t="s">
        <v>570</v>
      </c>
      <c r="D10" s="365"/>
      <c r="E10" s="181" t="s">
        <v>137</v>
      </c>
      <c r="F10" s="92"/>
      <c r="G10" s="154"/>
    </row>
    <row r="11" spans="1:7" ht="15" customHeight="1" x14ac:dyDescent="0.25">
      <c r="A11" s="152"/>
      <c r="B11" s="183" t="s">
        <v>571</v>
      </c>
      <c r="C11" s="182" t="s">
        <v>572</v>
      </c>
      <c r="D11" s="365"/>
      <c r="E11" s="181" t="s">
        <v>137</v>
      </c>
      <c r="F11" s="92"/>
      <c r="G11" s="154"/>
    </row>
    <row r="12" spans="1:7" ht="15" customHeight="1" x14ac:dyDescent="0.25">
      <c r="A12" s="152"/>
      <c r="B12" s="183" t="s">
        <v>573</v>
      </c>
      <c r="C12" s="182" t="s">
        <v>577</v>
      </c>
      <c r="D12" s="365"/>
      <c r="E12" s="181" t="s">
        <v>137</v>
      </c>
      <c r="F12" s="92"/>
      <c r="G12" s="154"/>
    </row>
    <row r="13" spans="1:7" ht="15" customHeight="1" x14ac:dyDescent="0.25">
      <c r="A13" s="152"/>
      <c r="B13" s="183" t="s">
        <v>574</v>
      </c>
      <c r="C13" s="182" t="s">
        <v>578</v>
      </c>
      <c r="D13" s="365"/>
      <c r="E13" s="181" t="s">
        <v>137</v>
      </c>
      <c r="F13" s="92"/>
      <c r="G13" s="22"/>
    </row>
    <row r="14" spans="1:7" ht="15" customHeight="1" x14ac:dyDescent="0.25">
      <c r="A14" s="152"/>
      <c r="B14" s="183" t="s">
        <v>575</v>
      </c>
      <c r="C14" s="182" t="s">
        <v>576</v>
      </c>
      <c r="D14" s="366"/>
      <c r="E14" s="181" t="s">
        <v>137</v>
      </c>
      <c r="F14" s="92"/>
      <c r="G14" s="154"/>
    </row>
    <row r="15" spans="1:7" ht="47.25" x14ac:dyDescent="0.25">
      <c r="A15" s="152" t="s">
        <v>422</v>
      </c>
      <c r="B15" s="181" t="s">
        <v>124</v>
      </c>
      <c r="C15" s="180" t="s">
        <v>128</v>
      </c>
      <c r="D15" s="180" t="s">
        <v>158</v>
      </c>
      <c r="E15" s="181" t="s">
        <v>136</v>
      </c>
      <c r="F15" s="92"/>
      <c r="G15" s="154"/>
    </row>
    <row r="16" spans="1:7" ht="47.25" x14ac:dyDescent="0.25">
      <c r="A16" s="152" t="s">
        <v>423</v>
      </c>
      <c r="B16" s="181" t="s">
        <v>124</v>
      </c>
      <c r="C16" s="180" t="s">
        <v>128</v>
      </c>
      <c r="D16" s="180" t="s">
        <v>159</v>
      </c>
      <c r="E16" s="181" t="s">
        <v>136</v>
      </c>
      <c r="F16" s="92"/>
      <c r="G16" s="154"/>
    </row>
    <row r="17" spans="1:7" ht="63" x14ac:dyDescent="0.25">
      <c r="A17" s="152" t="s">
        <v>424</v>
      </c>
      <c r="B17" s="181" t="s">
        <v>125</v>
      </c>
      <c r="C17" s="180" t="s">
        <v>129</v>
      </c>
      <c r="D17" s="180" t="s">
        <v>138</v>
      </c>
      <c r="E17" s="179" t="s">
        <v>139</v>
      </c>
      <c r="F17" s="92"/>
      <c r="G17" s="154"/>
    </row>
    <row r="18" spans="1:7" ht="31.5" x14ac:dyDescent="0.25">
      <c r="A18" s="152" t="s">
        <v>425</v>
      </c>
      <c r="B18" s="181" t="s">
        <v>126</v>
      </c>
      <c r="C18" s="180" t="s">
        <v>130</v>
      </c>
      <c r="D18" s="180" t="s">
        <v>138</v>
      </c>
      <c r="E18" s="181" t="s">
        <v>136</v>
      </c>
      <c r="F18" s="92"/>
      <c r="G18" s="154"/>
    </row>
    <row r="19" spans="1:7" ht="27.6" customHeight="1" x14ac:dyDescent="0.25">
      <c r="A19" s="151" t="s">
        <v>193</v>
      </c>
      <c r="B19" s="361" t="s">
        <v>141</v>
      </c>
      <c r="C19" s="361"/>
      <c r="D19" s="361"/>
      <c r="E19" s="361"/>
      <c r="F19" s="361"/>
      <c r="G19" s="361"/>
    </row>
    <row r="20" spans="1:7" x14ac:dyDescent="0.25">
      <c r="A20" s="151" t="s">
        <v>426</v>
      </c>
      <c r="B20" s="155" t="s">
        <v>142</v>
      </c>
      <c r="C20" s="156"/>
      <c r="D20" s="156"/>
      <c r="E20" s="156"/>
      <c r="F20" s="92"/>
      <c r="G20" s="154"/>
    </row>
    <row r="21" spans="1:7" x14ac:dyDescent="0.25">
      <c r="A21" s="151" t="s">
        <v>427</v>
      </c>
      <c r="B21" s="155" t="s">
        <v>143</v>
      </c>
      <c r="C21" s="156"/>
      <c r="D21" s="156"/>
      <c r="E21" s="156"/>
      <c r="F21" s="92"/>
      <c r="G21" s="154"/>
    </row>
    <row r="22" spans="1:7" x14ac:dyDescent="0.25">
      <c r="A22" s="151" t="s">
        <v>428</v>
      </c>
      <c r="B22" s="155" t="s">
        <v>73</v>
      </c>
      <c r="C22" s="156"/>
      <c r="D22" s="156"/>
      <c r="E22" s="156"/>
      <c r="F22" s="92"/>
      <c r="G22" s="154"/>
    </row>
    <row r="23" spans="1:7" x14ac:dyDescent="0.25">
      <c r="A23" s="151" t="s">
        <v>429</v>
      </c>
      <c r="B23" s="156"/>
      <c r="C23" s="156"/>
      <c r="D23" s="156"/>
      <c r="E23" s="156"/>
      <c r="F23" s="92"/>
      <c r="G23" s="154"/>
    </row>
    <row r="24" spans="1:7" x14ac:dyDescent="0.25">
      <c r="A24" s="148"/>
      <c r="B24" s="362" t="s">
        <v>544</v>
      </c>
      <c r="C24" s="363"/>
      <c r="D24" s="361"/>
      <c r="E24" s="361"/>
      <c r="F24" s="361"/>
      <c r="G24" s="361"/>
    </row>
    <row r="25" spans="1:7" x14ac:dyDescent="0.25">
      <c r="A25" s="148"/>
      <c r="B25" s="184"/>
      <c r="C25" s="185" t="s">
        <v>563</v>
      </c>
      <c r="D25" s="186"/>
      <c r="E25" s="186"/>
      <c r="F25" s="92"/>
      <c r="G25" s="187"/>
    </row>
    <row r="26" spans="1:7" x14ac:dyDescent="0.25">
      <c r="A26" s="148"/>
      <c r="B26" s="184"/>
      <c r="C26" s="185" t="s">
        <v>564</v>
      </c>
      <c r="D26" s="186"/>
      <c r="E26" s="186"/>
      <c r="F26" s="92"/>
      <c r="G26" s="187"/>
    </row>
    <row r="27" spans="1:7" x14ac:dyDescent="0.25">
      <c r="A27" s="148"/>
      <c r="B27" s="184"/>
      <c r="C27" s="185" t="s">
        <v>565</v>
      </c>
      <c r="D27" s="186"/>
      <c r="E27" s="186"/>
      <c r="F27" s="92"/>
      <c r="G27" s="187"/>
    </row>
    <row r="28" spans="1:7" ht="29.25" customHeight="1" x14ac:dyDescent="0.25">
      <c r="B28" s="162" t="s">
        <v>546</v>
      </c>
      <c r="C28" s="357" t="s">
        <v>545</v>
      </c>
      <c r="D28" s="358"/>
      <c r="E28" s="359"/>
      <c r="F28" s="92"/>
      <c r="G28" s="188"/>
    </row>
    <row r="29" spans="1:7" ht="29.25" customHeight="1" x14ac:dyDescent="0.25">
      <c r="B29" s="162" t="s">
        <v>547</v>
      </c>
      <c r="C29" s="357" t="s">
        <v>548</v>
      </c>
      <c r="D29" s="358"/>
      <c r="E29" s="359"/>
      <c r="F29" s="92"/>
      <c r="G29" s="207"/>
    </row>
    <row r="30" spans="1:7" ht="29.25" customHeight="1" x14ac:dyDescent="0.25">
      <c r="B30" s="162" t="s">
        <v>549</v>
      </c>
      <c r="C30" s="357" t="s">
        <v>550</v>
      </c>
      <c r="D30" s="358"/>
      <c r="E30" s="359"/>
      <c r="F30" s="92"/>
      <c r="G30" s="188"/>
    </row>
    <row r="31" spans="1:7" ht="29.25" customHeight="1" x14ac:dyDescent="0.25">
      <c r="B31" s="162" t="s">
        <v>551</v>
      </c>
      <c r="C31" s="357" t="s">
        <v>555</v>
      </c>
      <c r="D31" s="358"/>
      <c r="E31" s="359"/>
      <c r="F31" s="92"/>
      <c r="G31" s="188"/>
    </row>
    <row r="32" spans="1:7" ht="29.25" customHeight="1" x14ac:dyDescent="0.25">
      <c r="B32" s="162" t="s">
        <v>552</v>
      </c>
      <c r="C32" s="357" t="s">
        <v>556</v>
      </c>
      <c r="D32" s="358"/>
      <c r="E32" s="359"/>
      <c r="F32" s="92"/>
      <c r="G32" s="188"/>
    </row>
    <row r="33" spans="2:7" ht="29.25" customHeight="1" x14ac:dyDescent="0.25">
      <c r="B33" s="162" t="s">
        <v>553</v>
      </c>
      <c r="C33" s="357" t="s">
        <v>557</v>
      </c>
      <c r="D33" s="358"/>
      <c r="E33" s="359"/>
      <c r="F33" s="92"/>
      <c r="G33" s="188"/>
    </row>
    <row r="34" spans="2:7" ht="29.25" customHeight="1" x14ac:dyDescent="0.25">
      <c r="B34" s="162" t="s">
        <v>554</v>
      </c>
      <c r="C34" s="357" t="s">
        <v>558</v>
      </c>
      <c r="D34" s="358"/>
      <c r="E34" s="359"/>
      <c r="F34" s="92"/>
      <c r="G34" s="188"/>
    </row>
    <row r="35" spans="2:7" ht="29.25" customHeight="1" x14ac:dyDescent="0.25">
      <c r="B35" s="162" t="s">
        <v>560</v>
      </c>
      <c r="C35" s="357" t="s">
        <v>559</v>
      </c>
      <c r="D35" s="358"/>
      <c r="E35" s="359"/>
      <c r="F35" s="92"/>
      <c r="G35" s="188"/>
    </row>
    <row r="36" spans="2:7" ht="29.25" customHeight="1" x14ac:dyDescent="0.25">
      <c r="B36" s="162" t="s">
        <v>561</v>
      </c>
      <c r="C36" s="357" t="s">
        <v>562</v>
      </c>
      <c r="D36" s="358"/>
      <c r="E36" s="359"/>
      <c r="F36" s="92"/>
      <c r="G36" s="188"/>
    </row>
  </sheetData>
  <dataConsolidate/>
  <mergeCells count="13">
    <mergeCell ref="C28:E28"/>
    <mergeCell ref="C29:E29"/>
    <mergeCell ref="C30:E30"/>
    <mergeCell ref="C31:E31"/>
    <mergeCell ref="B5:G5"/>
    <mergeCell ref="B19:G19"/>
    <mergeCell ref="B24:G24"/>
    <mergeCell ref="D8:D14"/>
    <mergeCell ref="C32:E32"/>
    <mergeCell ref="C33:E33"/>
    <mergeCell ref="C34:E34"/>
    <mergeCell ref="C35:E35"/>
    <mergeCell ref="C36:E36"/>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zoomScale="85" zoomScaleNormal="85" workbookViewId="0">
      <selection activeCell="B34" sqref="B34"/>
    </sheetView>
  </sheetViews>
  <sheetFormatPr defaultColWidth="12.625" defaultRowHeight="15.75" x14ac:dyDescent="0.25"/>
  <cols>
    <col min="1" max="1" width="6.75" style="21" customWidth="1"/>
    <col min="2" max="2" width="47.875" style="158" customWidth="1"/>
    <col min="3" max="3" width="22" style="21" customWidth="1"/>
    <col min="4" max="4" width="49.875" style="158" customWidth="1"/>
    <col min="5" max="10" width="7.625" style="21" customWidth="1"/>
    <col min="11" max="16384" width="12.625" style="21"/>
  </cols>
  <sheetData>
    <row r="2" spans="1:4" x14ac:dyDescent="0.25">
      <c r="A2" s="157" t="s">
        <v>310</v>
      </c>
      <c r="B2" s="9" t="s">
        <v>191</v>
      </c>
    </row>
    <row r="3" spans="1:4" ht="31.5" x14ac:dyDescent="0.25">
      <c r="A3" s="200" t="s">
        <v>81</v>
      </c>
      <c r="B3" s="198" t="s">
        <v>156</v>
      </c>
      <c r="C3" s="199" t="s">
        <v>215</v>
      </c>
      <c r="D3" s="198" t="s">
        <v>157</v>
      </c>
    </row>
    <row r="4" spans="1:4" ht="31.5" x14ac:dyDescent="0.25">
      <c r="A4" s="201" t="s">
        <v>311</v>
      </c>
      <c r="B4" s="202" t="s">
        <v>170</v>
      </c>
      <c r="C4" s="189"/>
      <c r="D4" s="191"/>
    </row>
    <row r="5" spans="1:4" ht="31.5" x14ac:dyDescent="0.25">
      <c r="A5" s="201" t="s">
        <v>312</v>
      </c>
      <c r="B5" s="202" t="s">
        <v>221</v>
      </c>
      <c r="C5" s="189"/>
      <c r="D5" s="191"/>
    </row>
    <row r="6" spans="1:4" ht="78.75" x14ac:dyDescent="0.25">
      <c r="A6" s="201" t="s">
        <v>313</v>
      </c>
      <c r="B6" s="202" t="s">
        <v>222</v>
      </c>
      <c r="C6" s="189"/>
      <c r="D6" s="191"/>
    </row>
    <row r="7" spans="1:4" ht="47.25" x14ac:dyDescent="0.25">
      <c r="A7" s="201" t="s">
        <v>314</v>
      </c>
      <c r="B7" s="202" t="s">
        <v>167</v>
      </c>
      <c r="C7" s="189"/>
      <c r="D7" s="191"/>
    </row>
    <row r="8" spans="1:4" ht="94.5" x14ac:dyDescent="0.25">
      <c r="A8" s="201" t="s">
        <v>315</v>
      </c>
      <c r="B8" s="202" t="s">
        <v>189</v>
      </c>
      <c r="C8" s="189"/>
      <c r="D8" s="191"/>
    </row>
    <row r="9" spans="1:4" ht="63" x14ac:dyDescent="0.25">
      <c r="A9" s="201" t="s">
        <v>316</v>
      </c>
      <c r="B9" s="202" t="s">
        <v>168</v>
      </c>
      <c r="C9" s="189"/>
      <c r="D9" s="191"/>
    </row>
    <row r="10" spans="1:4" ht="31.5" x14ac:dyDescent="0.25">
      <c r="A10" s="201" t="s">
        <v>317</v>
      </c>
      <c r="B10" s="202" t="s">
        <v>169</v>
      </c>
      <c r="C10" s="189"/>
      <c r="D10" s="191"/>
    </row>
    <row r="11" spans="1:4" ht="31.5" x14ac:dyDescent="0.25">
      <c r="A11" s="201" t="s">
        <v>318</v>
      </c>
      <c r="B11" s="202" t="s">
        <v>180</v>
      </c>
      <c r="C11" s="189"/>
      <c r="D11" s="191"/>
    </row>
    <row r="12" spans="1:4" ht="126" x14ac:dyDescent="0.25">
      <c r="A12" s="201" t="s">
        <v>319</v>
      </c>
      <c r="B12" s="202" t="s">
        <v>223</v>
      </c>
      <c r="C12" s="189"/>
      <c r="D12" s="191"/>
    </row>
    <row r="13" spans="1:4" ht="31.5" x14ac:dyDescent="0.25">
      <c r="A13" s="201" t="s">
        <v>320</v>
      </c>
      <c r="B13" s="202" t="s">
        <v>172</v>
      </c>
      <c r="C13" s="189"/>
      <c r="D13" s="191"/>
    </row>
    <row r="14" spans="1:4" ht="110.25" x14ac:dyDescent="0.25">
      <c r="A14" s="201" t="s">
        <v>321</v>
      </c>
      <c r="B14" s="202" t="s">
        <v>589</v>
      </c>
      <c r="C14" s="189"/>
      <c r="D14" s="191"/>
    </row>
    <row r="15" spans="1:4" ht="31.5" x14ac:dyDescent="0.25">
      <c r="A15" s="201" t="s">
        <v>322</v>
      </c>
      <c r="B15" s="202" t="s">
        <v>173</v>
      </c>
      <c r="C15" s="189"/>
      <c r="D15" s="191"/>
    </row>
    <row r="16" spans="1:4" ht="47.25" x14ac:dyDescent="0.25">
      <c r="A16" s="201" t="s">
        <v>323</v>
      </c>
      <c r="B16" s="202" t="s">
        <v>174</v>
      </c>
      <c r="C16" s="189"/>
      <c r="D16" s="191"/>
    </row>
    <row r="17" spans="1:4" ht="63" x14ac:dyDescent="0.25">
      <c r="A17" s="201" t="s">
        <v>324</v>
      </c>
      <c r="B17" s="202" t="s">
        <v>190</v>
      </c>
      <c r="C17" s="189"/>
      <c r="D17" s="191"/>
    </row>
    <row r="18" spans="1:4" ht="47.25" x14ac:dyDescent="0.25">
      <c r="A18" s="201" t="s">
        <v>325</v>
      </c>
      <c r="B18" s="202" t="s">
        <v>171</v>
      </c>
      <c r="C18" s="189"/>
      <c r="D18" s="191"/>
    </row>
    <row r="19" spans="1:4" ht="31.5" x14ac:dyDescent="0.25">
      <c r="A19" s="201" t="s">
        <v>326</v>
      </c>
      <c r="B19" s="202" t="s">
        <v>183</v>
      </c>
      <c r="C19" s="189"/>
      <c r="D19" s="191"/>
    </row>
    <row r="20" spans="1:4" ht="47.25" x14ac:dyDescent="0.25">
      <c r="A20" s="201" t="s">
        <v>327</v>
      </c>
      <c r="B20" s="202" t="s">
        <v>224</v>
      </c>
      <c r="C20" s="189"/>
      <c r="D20" s="191"/>
    </row>
    <row r="21" spans="1:4" ht="31.5" x14ac:dyDescent="0.25">
      <c r="A21" s="201" t="s">
        <v>328</v>
      </c>
      <c r="B21" s="202" t="s">
        <v>185</v>
      </c>
      <c r="C21" s="189"/>
      <c r="D21" s="191"/>
    </row>
    <row r="22" spans="1:4" ht="63" x14ac:dyDescent="0.25">
      <c r="A22" s="201" t="s">
        <v>329</v>
      </c>
      <c r="B22" s="202" t="s">
        <v>225</v>
      </c>
      <c r="C22" s="189"/>
      <c r="D22" s="191"/>
    </row>
    <row r="23" spans="1:4" ht="81.75" customHeight="1" x14ac:dyDescent="0.25">
      <c r="A23" s="201" t="s">
        <v>330</v>
      </c>
      <c r="B23" s="202" t="s">
        <v>622</v>
      </c>
      <c r="C23" s="189"/>
      <c r="D23" s="191"/>
    </row>
    <row r="24" spans="1:4" ht="63" customHeight="1" x14ac:dyDescent="0.25">
      <c r="A24" s="201" t="s">
        <v>331</v>
      </c>
      <c r="B24" s="202" t="s">
        <v>175</v>
      </c>
      <c r="C24" s="189"/>
      <c r="D24" s="191"/>
    </row>
    <row r="25" spans="1:4" ht="157.5" x14ac:dyDescent="0.25">
      <c r="A25" s="201" t="s">
        <v>332</v>
      </c>
      <c r="B25" s="202" t="s">
        <v>176</v>
      </c>
      <c r="C25" s="189"/>
      <c r="D25" s="191"/>
    </row>
    <row r="26" spans="1:4" ht="78.75" x14ac:dyDescent="0.25">
      <c r="A26" s="201" t="s">
        <v>333</v>
      </c>
      <c r="B26" s="202" t="s">
        <v>177</v>
      </c>
      <c r="C26" s="189"/>
      <c r="D26" s="191"/>
    </row>
    <row r="27" spans="1:4" ht="173.25" x14ac:dyDescent="0.25">
      <c r="A27" s="201" t="s">
        <v>334</v>
      </c>
      <c r="B27" s="202" t="s">
        <v>178</v>
      </c>
      <c r="C27" s="189"/>
      <c r="D27" s="191"/>
    </row>
    <row r="28" spans="1:4" ht="47.25" x14ac:dyDescent="0.25">
      <c r="A28" s="201" t="s">
        <v>335</v>
      </c>
      <c r="B28" s="202" t="s">
        <v>179</v>
      </c>
      <c r="C28" s="189"/>
      <c r="D28" s="191"/>
    </row>
    <row r="29" spans="1:4" ht="94.5" x14ac:dyDescent="0.25">
      <c r="A29" s="201" t="s">
        <v>336</v>
      </c>
      <c r="B29" s="202" t="s">
        <v>184</v>
      </c>
      <c r="C29" s="189"/>
      <c r="D29" s="191"/>
    </row>
    <row r="30" spans="1:4" ht="31.5" x14ac:dyDescent="0.25">
      <c r="A30" s="201" t="s">
        <v>430</v>
      </c>
      <c r="B30" s="202" t="s">
        <v>226</v>
      </c>
      <c r="C30" s="189"/>
      <c r="D30" s="191"/>
    </row>
    <row r="31" spans="1:4" ht="47.25" x14ac:dyDescent="0.25">
      <c r="A31" s="201" t="s">
        <v>431</v>
      </c>
      <c r="B31" s="202" t="s">
        <v>186</v>
      </c>
      <c r="C31" s="189"/>
      <c r="D31" s="191"/>
    </row>
    <row r="32" spans="1:4" ht="78.75" x14ac:dyDescent="0.25">
      <c r="A32" s="201" t="s">
        <v>432</v>
      </c>
      <c r="B32" s="202" t="s">
        <v>187</v>
      </c>
      <c r="C32" s="189"/>
      <c r="D32" s="191"/>
    </row>
    <row r="33" spans="1:4" ht="63" x14ac:dyDescent="0.25">
      <c r="A33" s="201" t="s">
        <v>433</v>
      </c>
      <c r="B33" s="202" t="s">
        <v>230</v>
      </c>
      <c r="C33" s="189"/>
      <c r="D33" s="191"/>
    </row>
    <row r="34" spans="1:4" ht="47.25" x14ac:dyDescent="0.25">
      <c r="A34" s="201" t="s">
        <v>434</v>
      </c>
      <c r="B34" s="202" t="s">
        <v>188</v>
      </c>
      <c r="C34" s="189"/>
      <c r="D34" s="191"/>
    </row>
    <row r="35" spans="1:4" ht="47.25" x14ac:dyDescent="0.25">
      <c r="A35" s="201" t="s">
        <v>435</v>
      </c>
      <c r="B35" s="202" t="s">
        <v>227</v>
      </c>
      <c r="C35" s="189"/>
      <c r="D35" s="191"/>
    </row>
    <row r="36" spans="1:4" ht="47.25" x14ac:dyDescent="0.25">
      <c r="A36" s="201" t="s">
        <v>436</v>
      </c>
      <c r="B36" s="202" t="s">
        <v>228</v>
      </c>
      <c r="C36" s="189"/>
      <c r="D36" s="191"/>
    </row>
    <row r="37" spans="1:4" ht="63" x14ac:dyDescent="0.25">
      <c r="A37" s="201" t="s">
        <v>437</v>
      </c>
      <c r="B37" s="202" t="s">
        <v>229</v>
      </c>
      <c r="C37" s="189"/>
      <c r="D37" s="191"/>
    </row>
    <row r="38" spans="1:4" ht="78.75" x14ac:dyDescent="0.25">
      <c r="A38" s="201" t="s">
        <v>438</v>
      </c>
      <c r="B38" s="202" t="s">
        <v>233</v>
      </c>
      <c r="C38" s="189"/>
      <c r="D38" s="191"/>
    </row>
    <row r="39" spans="1:4" ht="94.5" x14ac:dyDescent="0.25">
      <c r="A39" s="201" t="s">
        <v>439</v>
      </c>
      <c r="B39" s="202" t="s">
        <v>234</v>
      </c>
      <c r="C39" s="189"/>
      <c r="D39" s="191"/>
    </row>
    <row r="40" spans="1:4" ht="63" x14ac:dyDescent="0.25">
      <c r="A40" s="201" t="s">
        <v>440</v>
      </c>
      <c r="B40" s="202" t="s">
        <v>232</v>
      </c>
      <c r="C40" s="189"/>
      <c r="D40" s="191"/>
    </row>
    <row r="41" spans="1:4" ht="126" x14ac:dyDescent="0.25">
      <c r="A41" s="201" t="s">
        <v>441</v>
      </c>
      <c r="B41" s="202" t="s">
        <v>231</v>
      </c>
      <c r="C41" s="189"/>
      <c r="D41" s="191"/>
    </row>
    <row r="42" spans="1:4" ht="63" x14ac:dyDescent="0.25">
      <c r="A42" s="201" t="s">
        <v>442</v>
      </c>
      <c r="B42" s="202" t="s">
        <v>181</v>
      </c>
      <c r="C42" s="189"/>
      <c r="D42" s="191"/>
    </row>
    <row r="43" spans="1:4" ht="63" x14ac:dyDescent="0.25">
      <c r="A43" s="201" t="s">
        <v>443</v>
      </c>
      <c r="B43" s="202" t="s">
        <v>235</v>
      </c>
      <c r="C43" s="189"/>
      <c r="D43" s="191"/>
    </row>
    <row r="44" spans="1:4" ht="63" x14ac:dyDescent="0.25">
      <c r="A44" s="201" t="s">
        <v>444</v>
      </c>
      <c r="B44" s="202" t="s">
        <v>182</v>
      </c>
      <c r="C44" s="189"/>
      <c r="D44" s="191"/>
    </row>
    <row r="45" spans="1:4" x14ac:dyDescent="0.25">
      <c r="A45" s="201" t="s">
        <v>590</v>
      </c>
      <c r="B45" s="202" t="s">
        <v>591</v>
      </c>
      <c r="C45" s="190"/>
      <c r="D45" s="191"/>
    </row>
    <row r="46" spans="1:4" ht="31.5" x14ac:dyDescent="0.25">
      <c r="A46" s="201" t="s">
        <v>592</v>
      </c>
      <c r="B46" s="202" t="s">
        <v>593</v>
      </c>
      <c r="C46" s="190"/>
      <c r="D46" s="191"/>
    </row>
    <row r="47" spans="1:4" ht="63" x14ac:dyDescent="0.25">
      <c r="A47" s="201" t="s">
        <v>594</v>
      </c>
      <c r="B47" s="202" t="s">
        <v>595</v>
      </c>
      <c r="C47" s="205"/>
      <c r="D47" s="206"/>
    </row>
    <row r="48" spans="1:4" x14ac:dyDescent="0.25">
      <c r="A48" s="203" t="s">
        <v>596</v>
      </c>
      <c r="B48" s="202" t="s">
        <v>597</v>
      </c>
      <c r="C48" s="190"/>
      <c r="D48" s="191"/>
    </row>
    <row r="49" spans="1:4" ht="63" x14ac:dyDescent="0.25">
      <c r="A49" s="201" t="s">
        <v>598</v>
      </c>
      <c r="B49" s="202" t="s">
        <v>599</v>
      </c>
      <c r="C49" s="190"/>
      <c r="D49" s="191"/>
    </row>
    <row r="50" spans="1:4" ht="63" x14ac:dyDescent="0.25">
      <c r="A50" s="201" t="s">
        <v>600</v>
      </c>
      <c r="B50" s="202" t="s">
        <v>601</v>
      </c>
      <c r="C50" s="190"/>
      <c r="D50" s="191"/>
    </row>
    <row r="51" spans="1:4" ht="47.25" x14ac:dyDescent="0.25">
      <c r="A51" s="201" t="s">
        <v>602</v>
      </c>
      <c r="B51" s="202" t="s">
        <v>603</v>
      </c>
      <c r="C51" s="190"/>
      <c r="D51" s="191"/>
    </row>
    <row r="52" spans="1:4" ht="47.25" x14ac:dyDescent="0.25">
      <c r="A52" s="201" t="s">
        <v>604</v>
      </c>
      <c r="B52" s="202" t="s">
        <v>605</v>
      </c>
      <c r="C52" s="190"/>
      <c r="D52" s="191"/>
    </row>
    <row r="53" spans="1:4" ht="31.5" x14ac:dyDescent="0.25">
      <c r="A53" s="201" t="s">
        <v>606</v>
      </c>
      <c r="B53" s="202" t="s">
        <v>607</v>
      </c>
      <c r="C53" s="190"/>
      <c r="D53" s="191"/>
    </row>
    <row r="54" spans="1:4" ht="31.5" x14ac:dyDescent="0.25">
      <c r="A54" s="201" t="s">
        <v>608</v>
      </c>
      <c r="B54" s="202" t="s">
        <v>609</v>
      </c>
      <c r="C54" s="190"/>
      <c r="D54" s="191"/>
    </row>
    <row r="55" spans="1:4" ht="31.5" x14ac:dyDescent="0.25">
      <c r="A55" s="201" t="s">
        <v>610</v>
      </c>
      <c r="B55" s="202" t="s">
        <v>611</v>
      </c>
      <c r="C55" s="190"/>
      <c r="D55" s="191"/>
    </row>
    <row r="56" spans="1:4" ht="31.5" x14ac:dyDescent="0.25">
      <c r="A56" s="201" t="s">
        <v>612</v>
      </c>
      <c r="B56" s="204" t="s">
        <v>613</v>
      </c>
      <c r="C56" s="190"/>
      <c r="D56" s="191"/>
    </row>
    <row r="57" spans="1:4" ht="31.5" x14ac:dyDescent="0.25">
      <c r="A57" s="201" t="s">
        <v>614</v>
      </c>
      <c r="B57" s="204" t="s">
        <v>615</v>
      </c>
      <c r="C57" s="190"/>
      <c r="D57" s="191"/>
    </row>
    <row r="58" spans="1:4" ht="63" x14ac:dyDescent="0.25">
      <c r="A58" s="201" t="s">
        <v>616</v>
      </c>
      <c r="B58" s="202" t="s">
        <v>617</v>
      </c>
      <c r="C58" s="190"/>
      <c r="D58" s="191"/>
    </row>
    <row r="60" spans="1:4" ht="27.75" customHeight="1" x14ac:dyDescent="0.25">
      <c r="B60" s="367" t="s">
        <v>623</v>
      </c>
      <c r="C60" s="367"/>
      <c r="D60" s="367"/>
    </row>
    <row r="61" spans="1:4" ht="30" customHeight="1" x14ac:dyDescent="0.25">
      <c r="B61" s="368" t="s">
        <v>624</v>
      </c>
      <c r="C61" s="368"/>
      <c r="D61" s="368"/>
    </row>
  </sheetData>
  <sheetProtection algorithmName="SHA-512" hashValue="NKMx4/0z9NlnTlcG+FixiwdNPDuR80aXeDzN2Me6YIkOv9odA8k3Pl1aTV2f0ujZdaWzLl5vw9z9LgjwAKdk6g==" saltValue="/Tlr+/H7RXc7Qn8fWbKITg==" spinCount="100000" sheet="1" objects="1" scenarios="1"/>
  <mergeCells count="2">
    <mergeCell ref="B60:D60"/>
    <mergeCell ref="B61:D61"/>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zoomScaleNormal="100" workbookViewId="0">
      <selection activeCell="B8" sqref="B8"/>
    </sheetView>
  </sheetViews>
  <sheetFormatPr defaultColWidth="12.625" defaultRowHeight="15.75" x14ac:dyDescent="0.25"/>
  <cols>
    <col min="1" max="1" width="6.625" style="159" customWidth="1"/>
    <col min="2" max="2" width="46.75" style="1" customWidth="1"/>
    <col min="3" max="3" width="22" style="1" customWidth="1"/>
    <col min="4" max="9" width="7.625" style="1" customWidth="1"/>
    <col min="10" max="16384" width="12.625" style="1"/>
  </cols>
  <sheetData>
    <row r="2" spans="1:3" x14ac:dyDescent="0.25">
      <c r="A2" s="160" t="s">
        <v>337</v>
      </c>
      <c r="B2" s="86" t="s">
        <v>216</v>
      </c>
    </row>
    <row r="3" spans="1:3" ht="30" customHeight="1" x14ac:dyDescent="0.25">
      <c r="A3" s="89" t="s">
        <v>81</v>
      </c>
      <c r="B3" s="88" t="s">
        <v>156</v>
      </c>
      <c r="C3" s="88" t="s">
        <v>215</v>
      </c>
    </row>
    <row r="4" spans="1:3" ht="47.25" x14ac:dyDescent="0.25">
      <c r="A4" s="161" t="s">
        <v>390</v>
      </c>
      <c r="B4" s="70" t="s">
        <v>217</v>
      </c>
      <c r="C4" s="20"/>
    </row>
    <row r="5" spans="1:3" ht="94.5" x14ac:dyDescent="0.25">
      <c r="A5" s="161" t="s">
        <v>391</v>
      </c>
      <c r="B5" s="70" t="s">
        <v>194</v>
      </c>
      <c r="C5" s="20"/>
    </row>
    <row r="6" spans="1:3" ht="63" x14ac:dyDescent="0.25">
      <c r="A6" s="161" t="s">
        <v>392</v>
      </c>
      <c r="B6" s="70" t="s">
        <v>195</v>
      </c>
      <c r="C6" s="20"/>
    </row>
    <row r="7" spans="1:3" ht="47.25" x14ac:dyDescent="0.25">
      <c r="A7" s="161" t="s">
        <v>393</v>
      </c>
      <c r="B7" s="70" t="s">
        <v>196</v>
      </c>
      <c r="C7" s="20"/>
    </row>
    <row r="8" spans="1:3" ht="157.5" x14ac:dyDescent="0.25">
      <c r="A8" s="161" t="s">
        <v>394</v>
      </c>
      <c r="B8" s="70" t="s">
        <v>197</v>
      </c>
      <c r="C8" s="20"/>
    </row>
    <row r="9" spans="1:3" ht="78.75" x14ac:dyDescent="0.25">
      <c r="A9" s="161" t="s">
        <v>395</v>
      </c>
      <c r="B9" s="70" t="s">
        <v>198</v>
      </c>
      <c r="C9" s="20"/>
    </row>
    <row r="10" spans="1:3" ht="94.5" x14ac:dyDescent="0.25">
      <c r="A10" s="161" t="s">
        <v>396</v>
      </c>
      <c r="B10" s="70" t="s">
        <v>199</v>
      </c>
      <c r="C10" s="20"/>
    </row>
    <row r="11" spans="1:3" ht="126" x14ac:dyDescent="0.25">
      <c r="A11" s="161" t="s">
        <v>397</v>
      </c>
      <c r="B11" s="70" t="s">
        <v>200</v>
      </c>
      <c r="C11" s="20"/>
    </row>
    <row r="12" spans="1:3" ht="63" x14ac:dyDescent="0.25">
      <c r="A12" s="161" t="s">
        <v>398</v>
      </c>
      <c r="B12" s="70" t="s">
        <v>201</v>
      </c>
      <c r="C12" s="20"/>
    </row>
    <row r="13" spans="1:3" ht="47.25" x14ac:dyDescent="0.25">
      <c r="A13" s="161" t="s">
        <v>399</v>
      </c>
      <c r="B13" s="70" t="s">
        <v>202</v>
      </c>
      <c r="C13" s="20"/>
    </row>
    <row r="14" spans="1:3" ht="78.75" x14ac:dyDescent="0.25">
      <c r="A14" s="161" t="s">
        <v>400</v>
      </c>
      <c r="B14" s="70" t="s">
        <v>218</v>
      </c>
      <c r="C14" s="20"/>
    </row>
    <row r="15" spans="1:3" x14ac:dyDescent="0.25">
      <c r="A15" s="161" t="s">
        <v>401</v>
      </c>
      <c r="B15" s="70" t="s">
        <v>203</v>
      </c>
      <c r="C15" s="20"/>
    </row>
    <row r="16" spans="1:3" ht="141.75" x14ac:dyDescent="0.25">
      <c r="A16" s="161" t="s">
        <v>402</v>
      </c>
      <c r="B16" s="70" t="s">
        <v>219</v>
      </c>
      <c r="C16" s="20"/>
    </row>
    <row r="17" spans="1:3" ht="110.25" x14ac:dyDescent="0.25">
      <c r="A17" s="161" t="s">
        <v>403</v>
      </c>
      <c r="B17" s="70" t="s">
        <v>204</v>
      </c>
      <c r="C17" s="20"/>
    </row>
    <row r="18" spans="1:3" ht="31.5" x14ac:dyDescent="0.25">
      <c r="A18" s="161" t="s">
        <v>404</v>
      </c>
      <c r="B18" s="70" t="s">
        <v>205</v>
      </c>
      <c r="C18" s="20"/>
    </row>
    <row r="19" spans="1:3" ht="47.25" x14ac:dyDescent="0.25">
      <c r="A19" s="161" t="s">
        <v>405</v>
      </c>
      <c r="B19" s="70" t="s">
        <v>206</v>
      </c>
      <c r="C19" s="20"/>
    </row>
    <row r="20" spans="1:3" ht="31.5" x14ac:dyDescent="0.25">
      <c r="A20" s="161" t="s">
        <v>406</v>
      </c>
      <c r="B20" s="70" t="s">
        <v>220</v>
      </c>
      <c r="C20" s="20"/>
    </row>
    <row r="21" spans="1:3" ht="31.5" x14ac:dyDescent="0.25">
      <c r="A21" s="161" t="s">
        <v>407</v>
      </c>
      <c r="B21" s="70" t="s">
        <v>207</v>
      </c>
      <c r="C21" s="20"/>
    </row>
    <row r="22" spans="1:3" ht="63" x14ac:dyDescent="0.25">
      <c r="A22" s="161" t="s">
        <v>408</v>
      </c>
      <c r="B22" s="70" t="s">
        <v>208</v>
      </c>
      <c r="C22" s="20"/>
    </row>
    <row r="23" spans="1:3" ht="31.5" x14ac:dyDescent="0.25">
      <c r="A23" s="161" t="s">
        <v>409</v>
      </c>
      <c r="B23" s="70" t="s">
        <v>209</v>
      </c>
      <c r="C23" s="20"/>
    </row>
    <row r="24" spans="1:3" ht="47.25" x14ac:dyDescent="0.25">
      <c r="A24" s="161" t="s">
        <v>410</v>
      </c>
      <c r="B24" s="70" t="s">
        <v>210</v>
      </c>
      <c r="C24" s="20"/>
    </row>
    <row r="25" spans="1:3" ht="78.75" x14ac:dyDescent="0.25">
      <c r="A25" s="161" t="s">
        <v>411</v>
      </c>
      <c r="B25" s="70" t="s">
        <v>211</v>
      </c>
      <c r="C25" s="20"/>
    </row>
    <row r="26" spans="1:3" ht="78.75" x14ac:dyDescent="0.25">
      <c r="A26" s="161" t="s">
        <v>412</v>
      </c>
      <c r="B26" s="70" t="s">
        <v>212</v>
      </c>
      <c r="C26" s="20"/>
    </row>
    <row r="27" spans="1:3" ht="48" customHeight="1" x14ac:dyDescent="0.25">
      <c r="A27" s="161" t="s">
        <v>413</v>
      </c>
      <c r="B27" s="70" t="s">
        <v>213</v>
      </c>
      <c r="C27" s="20"/>
    </row>
    <row r="28" spans="1:3" ht="47.25" x14ac:dyDescent="0.25">
      <c r="A28" s="161" t="s">
        <v>414</v>
      </c>
      <c r="B28" s="70" t="s">
        <v>214</v>
      </c>
      <c r="C28" s="20"/>
    </row>
    <row r="29" spans="1:3" ht="47.25" x14ac:dyDescent="0.25">
      <c r="A29" s="161" t="s">
        <v>445</v>
      </c>
      <c r="B29" s="70" t="s">
        <v>174</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7" t="s">
        <v>338</v>
      </c>
      <c r="B2" s="86" t="s">
        <v>587</v>
      </c>
    </row>
    <row r="3" spans="1:7" ht="31.5" x14ac:dyDescent="0.25">
      <c r="A3" s="149" t="s">
        <v>152</v>
      </c>
      <c r="B3" s="149" t="s">
        <v>150</v>
      </c>
      <c r="C3" s="149" t="s">
        <v>151</v>
      </c>
    </row>
    <row r="4" spans="1:7" x14ac:dyDescent="0.25">
      <c r="A4" s="162" t="s">
        <v>446</v>
      </c>
      <c r="B4" s="91"/>
      <c r="C4" s="163"/>
    </row>
    <row r="5" spans="1:7" x14ac:dyDescent="0.25">
      <c r="A5" s="162" t="s">
        <v>447</v>
      </c>
      <c r="B5" s="156"/>
      <c r="C5" s="163"/>
    </row>
    <row r="6" spans="1:7" x14ac:dyDescent="0.25">
      <c r="A6" s="162" t="s">
        <v>448</v>
      </c>
      <c r="B6" s="156"/>
      <c r="C6" s="163"/>
    </row>
    <row r="7" spans="1:7" x14ac:dyDescent="0.25">
      <c r="A7" s="22" t="s">
        <v>449</v>
      </c>
      <c r="B7" s="154"/>
      <c r="C7" s="163"/>
    </row>
    <row r="8" spans="1:7" x14ac:dyDescent="0.25">
      <c r="A8" s="22" t="s">
        <v>450</v>
      </c>
      <c r="B8" s="154"/>
      <c r="C8" s="163"/>
      <c r="E8" s="193"/>
      <c r="F8" s="193"/>
      <c r="G8" s="193"/>
    </row>
    <row r="9" spans="1:7" x14ac:dyDescent="0.25">
      <c r="A9" s="22" t="s">
        <v>451</v>
      </c>
      <c r="B9" s="154"/>
      <c r="C9" s="163"/>
    </row>
    <row r="10" spans="1:7" x14ac:dyDescent="0.25">
      <c r="A10" s="22" t="s">
        <v>452</v>
      </c>
      <c r="B10" s="154"/>
      <c r="C10" s="163"/>
    </row>
    <row r="11" spans="1:7" x14ac:dyDescent="0.25">
      <c r="A11" s="22" t="s">
        <v>453</v>
      </c>
      <c r="B11" s="154"/>
      <c r="C11" s="163"/>
    </row>
    <row r="12" spans="1:7" x14ac:dyDescent="0.25">
      <c r="A12" s="22" t="s">
        <v>454</v>
      </c>
      <c r="B12" s="154"/>
      <c r="C12" s="163"/>
    </row>
    <row r="13" spans="1:7" x14ac:dyDescent="0.25">
      <c r="A13" s="22" t="s">
        <v>455</v>
      </c>
      <c r="B13" s="154"/>
      <c r="C13" s="163"/>
    </row>
    <row r="14" spans="1:7" x14ac:dyDescent="0.25">
      <c r="A14" s="22" t="s">
        <v>456</v>
      </c>
      <c r="B14" s="154"/>
      <c r="C14" s="163"/>
    </row>
    <row r="15" spans="1:7" x14ac:dyDescent="0.25">
      <c r="A15" s="22" t="s">
        <v>457</v>
      </c>
      <c r="B15" s="22"/>
      <c r="C15" s="163"/>
    </row>
    <row r="16" spans="1:7" x14ac:dyDescent="0.25">
      <c r="A16" s="22" t="s">
        <v>458</v>
      </c>
      <c r="B16" s="154"/>
      <c r="C16" s="163"/>
    </row>
    <row r="17" spans="1:3" x14ac:dyDescent="0.25">
      <c r="A17" s="22" t="s">
        <v>459</v>
      </c>
      <c r="B17" s="154"/>
      <c r="C17" s="163"/>
    </row>
    <row r="18" spans="1:3" x14ac:dyDescent="0.25">
      <c r="A18" s="22" t="s">
        <v>460</v>
      </c>
      <c r="B18" s="154"/>
      <c r="C18" s="163"/>
    </row>
    <row r="19" spans="1:3" x14ac:dyDescent="0.25">
      <c r="A19" s="22" t="s">
        <v>461</v>
      </c>
      <c r="B19" s="154"/>
      <c r="C19" s="163"/>
    </row>
    <row r="20" spans="1:3" x14ac:dyDescent="0.25">
      <c r="A20" s="22" t="s">
        <v>462</v>
      </c>
      <c r="B20" s="154"/>
      <c r="C20" s="163"/>
    </row>
    <row r="21" spans="1:3" x14ac:dyDescent="0.25">
      <c r="A21" s="22" t="s">
        <v>463</v>
      </c>
      <c r="B21" s="154"/>
      <c r="C21" s="163"/>
    </row>
    <row r="22" spans="1:3" x14ac:dyDescent="0.25">
      <c r="A22" s="22" t="s">
        <v>464</v>
      </c>
      <c r="B22" s="154"/>
      <c r="C22" s="163"/>
    </row>
    <row r="23" spans="1:3" x14ac:dyDescent="0.25">
      <c r="A23" s="22" t="s">
        <v>465</v>
      </c>
      <c r="B23" s="154"/>
      <c r="C23" s="163"/>
    </row>
    <row r="24" spans="1:3" x14ac:dyDescent="0.25">
      <c r="A24" s="22" t="s">
        <v>466</v>
      </c>
      <c r="B24" s="154"/>
      <c r="C24" s="163"/>
    </row>
    <row r="25" spans="1:3" x14ac:dyDescent="0.25">
      <c r="A25" s="22" t="s">
        <v>467</v>
      </c>
      <c r="B25" s="154"/>
      <c r="C25" s="163"/>
    </row>
    <row r="26" spans="1:3" x14ac:dyDescent="0.25">
      <c r="A26" s="22" t="s">
        <v>468</v>
      </c>
      <c r="B26" s="22"/>
      <c r="C26" s="163"/>
    </row>
    <row r="27" spans="1:3" x14ac:dyDescent="0.25">
      <c r="A27" s="22" t="s">
        <v>469</v>
      </c>
      <c r="B27" s="154"/>
      <c r="C27" s="163"/>
    </row>
    <row r="28" spans="1:3" x14ac:dyDescent="0.25">
      <c r="A28" s="22" t="s">
        <v>470</v>
      </c>
      <c r="B28" s="154"/>
      <c r="C28" s="163"/>
    </row>
  </sheetData>
  <phoneticPr fontId="26"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7"/>
  <sheetViews>
    <sheetView showGridLines="0" zoomScale="90" zoomScaleNormal="90" workbookViewId="0">
      <selection activeCell="B10" sqref="B10"/>
    </sheetView>
  </sheetViews>
  <sheetFormatPr defaultColWidth="12.625" defaultRowHeight="15.75" x14ac:dyDescent="0.25"/>
  <cols>
    <col min="1" max="1" width="6.625" style="173"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60" t="s">
        <v>471</v>
      </c>
      <c r="B2" s="86" t="s">
        <v>153</v>
      </c>
    </row>
    <row r="3" spans="1:2" ht="65.45" customHeight="1" thickBot="1" x14ac:dyDescent="0.3">
      <c r="A3" s="38"/>
      <c r="B3" s="164" t="s">
        <v>588</v>
      </c>
    </row>
    <row r="4" spans="1:2" ht="30" customHeight="1" x14ac:dyDescent="0.25">
      <c r="A4" s="165"/>
      <c r="B4" s="166"/>
    </row>
    <row r="5" spans="1:2" x14ac:dyDescent="0.25">
      <c r="A5" s="161" t="s">
        <v>473</v>
      </c>
      <c r="B5" s="167" t="s">
        <v>154</v>
      </c>
    </row>
    <row r="6" spans="1:2" ht="31.5" x14ac:dyDescent="0.25">
      <c r="A6" s="161" t="s">
        <v>474</v>
      </c>
      <c r="B6" s="168" t="s">
        <v>262</v>
      </c>
    </row>
    <row r="7" spans="1:2" x14ac:dyDescent="0.25">
      <c r="A7" s="161" t="s">
        <v>475</v>
      </c>
      <c r="B7" s="169" t="s">
        <v>472</v>
      </c>
    </row>
    <row r="8" spans="1:2" ht="31.5" x14ac:dyDescent="0.25">
      <c r="A8" s="161" t="s">
        <v>476</v>
      </c>
      <c r="B8" s="169" t="s">
        <v>505</v>
      </c>
    </row>
    <row r="9" spans="1:2" ht="126" x14ac:dyDescent="0.25">
      <c r="A9" s="161" t="s">
        <v>477</v>
      </c>
      <c r="B9" s="168" t="s">
        <v>485</v>
      </c>
    </row>
    <row r="10" spans="1:2" ht="31.5" x14ac:dyDescent="0.25">
      <c r="A10" s="161" t="s">
        <v>478</v>
      </c>
      <c r="B10" s="168" t="s">
        <v>486</v>
      </c>
    </row>
    <row r="11" spans="1:2" ht="31.5" x14ac:dyDescent="0.25">
      <c r="A11" s="161" t="s">
        <v>479</v>
      </c>
      <c r="B11" s="168" t="s">
        <v>487</v>
      </c>
    </row>
    <row r="12" spans="1:2" ht="63" x14ac:dyDescent="0.25">
      <c r="A12" s="161" t="s">
        <v>480</v>
      </c>
      <c r="B12" s="168" t="s">
        <v>160</v>
      </c>
    </row>
    <row r="13" spans="1:2" ht="47.25" x14ac:dyDescent="0.25">
      <c r="A13" s="161" t="s">
        <v>481</v>
      </c>
      <c r="B13" s="168" t="s">
        <v>488</v>
      </c>
    </row>
    <row r="14" spans="1:2" ht="47.25" x14ac:dyDescent="0.25">
      <c r="A14" s="161" t="s">
        <v>482</v>
      </c>
      <c r="B14" s="168" t="s">
        <v>161</v>
      </c>
    </row>
    <row r="15" spans="1:2" ht="47.25" x14ac:dyDescent="0.25">
      <c r="A15" s="161" t="s">
        <v>483</v>
      </c>
      <c r="B15" s="169" t="s">
        <v>261</v>
      </c>
    </row>
    <row r="16" spans="1:2" ht="31.5" x14ac:dyDescent="0.25">
      <c r="A16" s="161" t="s">
        <v>484</v>
      </c>
      <c r="B16" s="169" t="s">
        <v>493</v>
      </c>
    </row>
    <row r="17" spans="1:2" ht="94.5" x14ac:dyDescent="0.25">
      <c r="A17" s="161" t="s">
        <v>508</v>
      </c>
      <c r="B17" s="169" t="s">
        <v>494</v>
      </c>
    </row>
    <row r="18" spans="1:2" ht="94.5" x14ac:dyDescent="0.25">
      <c r="A18" s="161" t="s">
        <v>509</v>
      </c>
      <c r="B18" s="169" t="s">
        <v>495</v>
      </c>
    </row>
    <row r="19" spans="1:2" x14ac:dyDescent="0.25">
      <c r="A19" s="161" t="s">
        <v>510</v>
      </c>
      <c r="B19" s="169" t="s">
        <v>496</v>
      </c>
    </row>
    <row r="20" spans="1:2" ht="47.25" x14ac:dyDescent="0.25">
      <c r="A20" s="161" t="s">
        <v>511</v>
      </c>
      <c r="B20" s="169" t="s">
        <v>497</v>
      </c>
    </row>
    <row r="21" spans="1:2" x14ac:dyDescent="0.25">
      <c r="A21" s="161" t="s">
        <v>512</v>
      </c>
      <c r="B21" s="169" t="s">
        <v>498</v>
      </c>
    </row>
    <row r="22" spans="1:2" x14ac:dyDescent="0.25">
      <c r="A22" s="161" t="s">
        <v>514</v>
      </c>
      <c r="B22" s="170" t="s">
        <v>155</v>
      </c>
    </row>
    <row r="23" spans="1:2" ht="31.5" x14ac:dyDescent="0.25">
      <c r="A23" s="161" t="s">
        <v>515</v>
      </c>
      <c r="B23" s="171" t="s">
        <v>506</v>
      </c>
    </row>
    <row r="24" spans="1:2" ht="94.5" x14ac:dyDescent="0.25">
      <c r="A24" s="161" t="s">
        <v>516</v>
      </c>
      <c r="B24" s="171" t="s">
        <v>489</v>
      </c>
    </row>
    <row r="25" spans="1:2" ht="31.5" x14ac:dyDescent="0.25">
      <c r="A25" s="161" t="s">
        <v>517</v>
      </c>
      <c r="B25" s="171" t="s">
        <v>490</v>
      </c>
    </row>
    <row r="26" spans="1:2" ht="47.25" x14ac:dyDescent="0.25">
      <c r="A26" s="161" t="s">
        <v>518</v>
      </c>
      <c r="B26" s="171" t="s">
        <v>491</v>
      </c>
    </row>
    <row r="27" spans="1:2" ht="47.25" x14ac:dyDescent="0.25">
      <c r="A27" s="161" t="s">
        <v>519</v>
      </c>
      <c r="B27" s="171" t="s">
        <v>492</v>
      </c>
    </row>
    <row r="28" spans="1:2" ht="47.25" x14ac:dyDescent="0.25">
      <c r="A28" s="161" t="s">
        <v>520</v>
      </c>
      <c r="B28" s="171" t="s">
        <v>507</v>
      </c>
    </row>
    <row r="29" spans="1:2" x14ac:dyDescent="0.25">
      <c r="A29" s="161" t="s">
        <v>521</v>
      </c>
      <c r="B29" s="171" t="s">
        <v>513</v>
      </c>
    </row>
    <row r="30" spans="1:2" ht="47.25" x14ac:dyDescent="0.25">
      <c r="A30" s="161" t="s">
        <v>522</v>
      </c>
      <c r="B30" s="171" t="s">
        <v>501</v>
      </c>
    </row>
    <row r="31" spans="1:2" ht="47.25" x14ac:dyDescent="0.25">
      <c r="A31" s="161" t="s">
        <v>523</v>
      </c>
      <c r="B31" s="171" t="s">
        <v>499</v>
      </c>
    </row>
    <row r="32" spans="1:2" x14ac:dyDescent="0.25">
      <c r="A32" s="161" t="s">
        <v>524</v>
      </c>
      <c r="B32" s="171" t="s">
        <v>500</v>
      </c>
    </row>
    <row r="33" spans="1:2" ht="31.5" x14ac:dyDescent="0.25">
      <c r="A33" s="161" t="s">
        <v>525</v>
      </c>
      <c r="B33" s="171" t="s">
        <v>504</v>
      </c>
    </row>
    <row r="34" spans="1:2" ht="31.5" x14ac:dyDescent="0.25">
      <c r="A34" s="161" t="s">
        <v>526</v>
      </c>
      <c r="B34" s="171" t="s">
        <v>502</v>
      </c>
    </row>
    <row r="35" spans="1:2" ht="157.5" x14ac:dyDescent="0.25">
      <c r="A35" s="161" t="s">
        <v>527</v>
      </c>
      <c r="B35" s="171" t="s">
        <v>503</v>
      </c>
    </row>
    <row r="36" spans="1:2" x14ac:dyDescent="0.25">
      <c r="A36" s="172"/>
    </row>
    <row r="37" spans="1:2" ht="78.599999999999994" customHeight="1" x14ac:dyDescent="0.25">
      <c r="A37" s="369" t="s">
        <v>340</v>
      </c>
      <c r="B37" s="369"/>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3" sqref="B3:C3"/>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4"/>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5" t="s">
        <v>536</v>
      </c>
      <c r="B2" s="374" t="s">
        <v>625</v>
      </c>
      <c r="C2" s="374"/>
      <c r="D2" s="140"/>
      <c r="E2" s="140"/>
      <c r="F2" s="140"/>
      <c r="G2" s="140"/>
      <c r="H2" s="140"/>
      <c r="I2" s="140"/>
      <c r="J2" s="140"/>
      <c r="K2" s="140"/>
      <c r="L2" s="140"/>
      <c r="M2" s="140"/>
      <c r="N2" s="140"/>
      <c r="O2" s="140"/>
      <c r="P2" s="140"/>
      <c r="Q2" s="140"/>
      <c r="R2" s="140"/>
      <c r="S2" s="140"/>
      <c r="T2" s="140"/>
      <c r="U2" s="140"/>
    </row>
    <row r="3" spans="1:21" ht="43.9" customHeight="1" x14ac:dyDescent="0.25">
      <c r="A3" s="139"/>
      <c r="B3" s="375" t="s">
        <v>543</v>
      </c>
      <c r="C3" s="375"/>
      <c r="D3" s="139"/>
      <c r="E3" s="139"/>
      <c r="F3" s="139"/>
      <c r="G3" s="139"/>
      <c r="H3" s="139"/>
      <c r="I3" s="139"/>
      <c r="J3" s="139"/>
      <c r="K3" s="139"/>
      <c r="L3" s="139"/>
      <c r="M3" s="139"/>
      <c r="N3" s="139"/>
      <c r="O3" s="139"/>
      <c r="P3" s="139"/>
      <c r="Q3" s="139"/>
      <c r="R3" s="139"/>
      <c r="S3" s="139"/>
      <c r="T3" s="139"/>
      <c r="U3" s="139"/>
    </row>
    <row r="4" spans="1:21" ht="22.9" customHeight="1" x14ac:dyDescent="0.25">
      <c r="A4" s="139"/>
      <c r="B4" s="176" t="s">
        <v>529</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6" t="s">
        <v>530</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3"/>
      <c r="C6" s="373"/>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70" t="s">
        <v>534</v>
      </c>
      <c r="C7" s="370"/>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7" t="s">
        <v>535</v>
      </c>
      <c r="C8" s="24"/>
      <c r="D8" s="139"/>
      <c r="E8" s="139"/>
      <c r="F8" s="139"/>
      <c r="G8" s="139"/>
      <c r="H8" s="139"/>
      <c r="I8" s="139"/>
      <c r="J8" s="139"/>
      <c r="K8" s="139"/>
      <c r="L8" s="139"/>
      <c r="M8" s="139"/>
      <c r="N8" s="139"/>
      <c r="O8" s="139"/>
      <c r="P8" s="139"/>
      <c r="Q8" s="139"/>
      <c r="R8" s="139"/>
      <c r="S8" s="139"/>
      <c r="T8" s="139"/>
      <c r="U8" s="139"/>
    </row>
    <row r="9" spans="1:21" ht="409.6" customHeight="1" x14ac:dyDescent="0.25">
      <c r="B9" s="371" t="s">
        <v>528</v>
      </c>
      <c r="C9" s="372"/>
      <c r="D9" s="178"/>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29</v>
      </c>
      <c r="B5" s="3"/>
      <c r="C5" s="3"/>
      <c r="D5" s="3"/>
      <c r="E5" s="3"/>
      <c r="F5" s="3"/>
      <c r="G5" s="3"/>
      <c r="H5" s="3"/>
      <c r="I5" s="3"/>
      <c r="J5" s="3"/>
      <c r="K5" s="3"/>
      <c r="L5" s="3"/>
      <c r="M5" s="3"/>
      <c r="N5" s="3"/>
      <c r="O5" s="3"/>
      <c r="P5" s="3"/>
      <c r="Q5" s="3"/>
      <c r="R5" s="3"/>
      <c r="S5" s="3"/>
      <c r="T5" s="3"/>
      <c r="U5" s="3"/>
      <c r="V5" s="3"/>
      <c r="W5" s="3"/>
    </row>
    <row r="6" spans="1:23" ht="13.5" customHeight="1" x14ac:dyDescent="0.2">
      <c r="A6" s="3" t="s">
        <v>30</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132</v>
      </c>
      <c r="B8" s="3"/>
      <c r="C8" s="3"/>
      <c r="D8" s="3"/>
      <c r="E8" s="3"/>
      <c r="F8" s="3"/>
      <c r="G8" s="3"/>
      <c r="H8" s="3"/>
      <c r="I8" s="3"/>
      <c r="J8" s="3"/>
      <c r="K8" s="3"/>
      <c r="L8" s="3"/>
      <c r="M8" s="3"/>
      <c r="N8" s="3"/>
      <c r="O8" s="3"/>
      <c r="P8" s="3"/>
      <c r="Q8" s="3"/>
      <c r="R8" s="3"/>
      <c r="S8" s="3"/>
      <c r="T8" s="3"/>
      <c r="U8" s="3"/>
      <c r="V8" s="3"/>
      <c r="W8" s="3"/>
    </row>
    <row r="9" spans="1:23" ht="13.5" customHeight="1" x14ac:dyDescent="0.25">
      <c r="A9" s="7" t="s">
        <v>133</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112</v>
      </c>
      <c r="B11" s="9" t="s">
        <v>113</v>
      </c>
      <c r="C11" s="3">
        <f>VLOOKUP('6l_FP'!B5,Sąrašai!A12:B13,2,FALSE)</f>
        <v>1</v>
      </c>
      <c r="D11" s="3"/>
      <c r="E11" s="3"/>
      <c r="F11" s="3"/>
      <c r="G11" s="3"/>
      <c r="H11" s="3"/>
      <c r="I11" s="3"/>
      <c r="J11" s="3"/>
      <c r="K11" s="3"/>
      <c r="L11" s="3"/>
      <c r="M11" s="3"/>
      <c r="N11" s="3"/>
      <c r="O11" s="3"/>
      <c r="P11" s="3"/>
      <c r="Q11" s="3"/>
      <c r="R11" s="3"/>
      <c r="S11" s="3"/>
      <c r="T11" s="3"/>
      <c r="U11" s="3"/>
      <c r="V11" s="3"/>
      <c r="W11" s="3"/>
    </row>
    <row r="12" spans="1:23" ht="13.5" customHeight="1" x14ac:dyDescent="0.25">
      <c r="A12" s="7" t="s">
        <v>79</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116</v>
      </c>
      <c r="B20" s="8" t="s">
        <v>113</v>
      </c>
      <c r="C20" s="8">
        <f>VLOOKUP('6l_FP'!B7,Sąrašai!A21:B22,2,FALSE)</f>
        <v>2</v>
      </c>
      <c r="D20" s="3"/>
      <c r="E20" s="3"/>
      <c r="F20" s="3"/>
      <c r="G20" s="3"/>
      <c r="H20" s="3"/>
      <c r="I20" s="3"/>
      <c r="J20" s="3"/>
      <c r="K20" s="3"/>
      <c r="L20" s="3"/>
      <c r="M20" s="3"/>
      <c r="N20" s="3"/>
      <c r="O20" s="3"/>
      <c r="P20" s="3"/>
      <c r="Q20" s="3"/>
      <c r="R20" s="3"/>
      <c r="S20" s="3"/>
      <c r="T20" s="3"/>
      <c r="U20" s="3"/>
      <c r="V20" s="3"/>
      <c r="W20" s="3"/>
    </row>
    <row r="21" spans="1:23" ht="13.5" customHeight="1" x14ac:dyDescent="0.25">
      <c r="A21" s="7" t="s">
        <v>258</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257</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144</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145</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146</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248</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249</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254</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415</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250</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251</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531</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532</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533</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Širvintų VVG</cp:lastModifiedBy>
  <cp:lastPrinted>2024-10-09T05:06:54Z</cp:lastPrinted>
  <dcterms:created xsi:type="dcterms:W3CDTF">2021-06-29T12:02:57Z</dcterms:created>
  <dcterms:modified xsi:type="dcterms:W3CDTF">2025-08-06T06:53:22Z</dcterms:modified>
</cp:coreProperties>
</file>